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Zaidan\継続保存\助成金\概要策定他\R7上期\様式\"/>
    </mc:Choice>
  </mc:AlternateContent>
  <xr:revisionPtr revIDLastSave="0" documentId="13_ncr:1_{59F55CE0-85F6-4EA1-A3AB-0251DBCABF6F}" xr6:coauthVersionLast="47" xr6:coauthVersionMax="47" xr10:uidLastSave="{00000000-0000-0000-0000-000000000000}"/>
  <bookViews>
    <workbookView xWindow="-120" yWindow="-120" windowWidth="20730" windowHeight="11160" tabRatio="737" xr2:uid="{00000000-000D-0000-FFFF-FFFF00000000}"/>
  </bookViews>
  <sheets>
    <sheet name="文化団体等支援事業" sheetId="1" r:id="rId1"/>
    <sheet name="文化団体等支援事業 (記入例)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8" l="1"/>
  <c r="D9" i="8"/>
  <c r="E9" i="8" s="1"/>
  <c r="F8" i="8"/>
  <c r="D8" i="8"/>
  <c r="E8" i="8" s="1"/>
  <c r="E18" i="8"/>
  <c r="E17" i="8"/>
  <c r="E16" i="8"/>
  <c r="E15" i="8"/>
  <c r="E14" i="8"/>
  <c r="E13" i="8"/>
  <c r="E12" i="8"/>
  <c r="D18" i="8"/>
  <c r="D16" i="8"/>
  <c r="E11" i="8"/>
  <c r="E10" i="8"/>
  <c r="E7" i="8"/>
  <c r="E6" i="8"/>
  <c r="E5" i="8"/>
  <c r="E4" i="8"/>
  <c r="C18" i="8"/>
  <c r="C16" i="8"/>
  <c r="C11" i="8"/>
  <c r="D16" i="1"/>
  <c r="D8" i="1" l="1"/>
  <c r="E17" i="1" l="1"/>
  <c r="E15" i="1"/>
  <c r="E14" i="1"/>
  <c r="E13" i="1"/>
  <c r="E12" i="1"/>
  <c r="E7" i="1"/>
  <c r="E6" i="1"/>
  <c r="E5" i="1"/>
  <c r="E4" i="1"/>
  <c r="C8" i="1"/>
  <c r="D18" i="1"/>
  <c r="C16" i="1"/>
  <c r="C18" i="1" s="1"/>
  <c r="C9" i="1" l="1"/>
  <c r="C11" i="1" s="1"/>
  <c r="F8" i="1"/>
  <c r="D10" i="1" s="1" a="1"/>
  <c r="D10" i="1" s="1"/>
  <c r="E16" i="1"/>
  <c r="E18" i="1" s="1"/>
  <c r="E8" i="1"/>
  <c r="D9" i="1" l="1"/>
  <c r="E9" i="1" s="1"/>
  <c r="D11" i="1" l="1"/>
  <c r="E10" i="1"/>
  <c r="E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<sst xmlns="http://schemas.openxmlformats.org/spreadsheetml/2006/main" count="59" uniqueCount="35">
  <si>
    <t>区分</t>
    <rPh sb="0" eb="2">
      <t>クブン</t>
    </rPh>
    <phoneticPr fontId="1"/>
  </si>
  <si>
    <t>団体名</t>
    <rPh sb="0" eb="2">
      <t>ダンタイ</t>
    </rPh>
    <rPh sb="2" eb="3">
      <t>メイ</t>
    </rPh>
    <phoneticPr fontId="1"/>
  </si>
  <si>
    <t>事業収入</t>
    <rPh sb="0" eb="2">
      <t>ジギョウ</t>
    </rPh>
    <rPh sb="2" eb="4">
      <t>シュウニュウ</t>
    </rPh>
    <phoneticPr fontId="1"/>
  </si>
  <si>
    <t>広告収入</t>
    <rPh sb="0" eb="4">
      <t>コウコクシュウニュウ</t>
    </rPh>
    <phoneticPr fontId="1"/>
  </si>
  <si>
    <t>物品販売収入</t>
    <rPh sb="0" eb="2">
      <t>ブッピン</t>
    </rPh>
    <rPh sb="2" eb="4">
      <t>ハンバイ</t>
    </rPh>
    <rPh sb="4" eb="6">
      <t>シュウニュウ</t>
    </rPh>
    <phoneticPr fontId="1"/>
  </si>
  <si>
    <t>その他の収入</t>
    <rPh sb="2" eb="3">
      <t>タ</t>
    </rPh>
    <rPh sb="4" eb="6">
      <t>シュウニュウ</t>
    </rPh>
    <phoneticPr fontId="1"/>
  </si>
  <si>
    <t>会場使用料</t>
    <rPh sb="0" eb="2">
      <t>カイジョウ</t>
    </rPh>
    <rPh sb="2" eb="5">
      <t>シヨウリョウ</t>
    </rPh>
    <phoneticPr fontId="1"/>
  </si>
  <si>
    <t>業務委託料</t>
    <rPh sb="0" eb="2">
      <t>ギョウム</t>
    </rPh>
    <rPh sb="2" eb="5">
      <t>イタクリョウ</t>
    </rPh>
    <phoneticPr fontId="1"/>
  </si>
  <si>
    <t>印刷製本費</t>
    <rPh sb="0" eb="2">
      <t>インサツ</t>
    </rPh>
    <rPh sb="2" eb="5">
      <t>セイホンヒ</t>
    </rPh>
    <phoneticPr fontId="1"/>
  </si>
  <si>
    <t>賃借料</t>
    <rPh sb="0" eb="3">
      <t>チンシャクリョウ</t>
    </rPh>
    <phoneticPr fontId="1"/>
  </si>
  <si>
    <t>小計（A)</t>
    <rPh sb="0" eb="2">
      <t>ショウケイ</t>
    </rPh>
    <phoneticPr fontId="1"/>
  </si>
  <si>
    <t>自己負担金（B）</t>
    <rPh sb="0" eb="5">
      <t>ジコフタンキン</t>
    </rPh>
    <phoneticPr fontId="1"/>
  </si>
  <si>
    <t>宮城県文化振興財団助成金（C）</t>
    <rPh sb="0" eb="3">
      <t>ミヤギケン</t>
    </rPh>
    <rPh sb="3" eb="5">
      <t>ブンカ</t>
    </rPh>
    <rPh sb="5" eb="7">
      <t>シンコウ</t>
    </rPh>
    <rPh sb="7" eb="9">
      <t>ザイダン</t>
    </rPh>
    <rPh sb="9" eb="12">
      <t>ジョセイキン</t>
    </rPh>
    <phoneticPr fontId="1"/>
  </si>
  <si>
    <t>合計（A＋B＋C）</t>
    <rPh sb="0" eb="2">
      <t>ゴウケイ</t>
    </rPh>
    <phoneticPr fontId="1"/>
  </si>
  <si>
    <t>小計（D）</t>
    <rPh sb="0" eb="2">
      <t>ショウケイ</t>
    </rPh>
    <phoneticPr fontId="1"/>
  </si>
  <si>
    <t>その他の事業経費（E)</t>
    <rPh sb="2" eb="3">
      <t>タ</t>
    </rPh>
    <rPh sb="4" eb="8">
      <t>ジギョウケイヒ</t>
    </rPh>
    <phoneticPr fontId="1"/>
  </si>
  <si>
    <t>=支出合計(F)-収入小計(A)</t>
    <phoneticPr fontId="1"/>
  </si>
  <si>
    <t>=D＋E</t>
    <phoneticPr fontId="1"/>
  </si>
  <si>
    <t>合計（F）</t>
    <rPh sb="0" eb="2">
      <t>ゴウケイ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</si>
  <si>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</si>
  <si>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</si>
  <si>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文化団体等支援事業　収支決算書</t>
    <rPh sb="0" eb="2">
      <t>ブンカ</t>
    </rPh>
    <rPh sb="2" eb="5">
      <t>ダンタイトウ</t>
    </rPh>
    <rPh sb="5" eb="7">
      <t>シエン</t>
    </rPh>
    <rPh sb="7" eb="9">
      <t>ジギョウ</t>
    </rPh>
    <rPh sb="10" eb="12">
      <t>シュウシ</t>
    </rPh>
    <rPh sb="12" eb="15">
      <t>ケッサンショ</t>
    </rPh>
    <phoneticPr fontId="1"/>
  </si>
  <si>
    <t>申請時予算額（①)</t>
    <rPh sb="0" eb="3">
      <t>シンセイジ</t>
    </rPh>
    <rPh sb="3" eb="6">
      <t>ヨサンガク</t>
    </rPh>
    <phoneticPr fontId="1"/>
  </si>
  <si>
    <t>決算額(②)</t>
    <rPh sb="0" eb="3">
      <t>ケッサンガク</t>
    </rPh>
    <phoneticPr fontId="1"/>
  </si>
  <si>
    <t>収支(②-①)</t>
    <rPh sb="0" eb="2">
      <t>シュウシ</t>
    </rPh>
    <phoneticPr fontId="1"/>
  </si>
  <si>
    <r>
      <t xml:space="preserve">内容
</t>
    </r>
    <r>
      <rPr>
        <sz val="8"/>
        <color theme="1"/>
        <rFont val="UD デジタル 教科書体 N-B"/>
        <family val="1"/>
        <charset val="128"/>
      </rPr>
      <t>※積算の内訳を詳細に記入してください。</t>
    </r>
    <rPh sb="0" eb="2">
      <t>ナイヨウ</t>
    </rPh>
    <rPh sb="4" eb="6">
      <t>セキサン</t>
    </rPh>
    <rPh sb="7" eb="9">
      <t>ウチワケ</t>
    </rPh>
    <rPh sb="10" eb="12">
      <t>ショウサイ</t>
    </rPh>
    <rPh sb="13" eb="15">
      <t>キニュウ</t>
    </rPh>
    <phoneticPr fontId="1"/>
  </si>
  <si>
    <r>
      <t xml:space="preserve">入場料、受講料、制作物販売収入等
</t>
    </r>
    <r>
      <rPr>
        <sz val="8"/>
        <color theme="1"/>
        <rFont val="UD デジタル 教科書体 N-B"/>
        <family val="1"/>
        <charset val="128"/>
      </rPr>
      <t>500円×310枚＝155,000円</t>
    </r>
    <rPh sb="0" eb="3">
      <t>ニュウジョウリョウ</t>
    </rPh>
    <rPh sb="4" eb="7">
      <t>ジュコウリョウ</t>
    </rPh>
    <rPh sb="8" eb="11">
      <t>セイサクブツ</t>
    </rPh>
    <rPh sb="11" eb="13">
      <t>ハンバイ</t>
    </rPh>
    <rPh sb="13" eb="15">
      <t>シュウニュウ</t>
    </rPh>
    <rPh sb="15" eb="16">
      <t>トウ</t>
    </rPh>
    <rPh sb="20" eb="21">
      <t>エン</t>
    </rPh>
    <rPh sb="25" eb="26">
      <t>マイ</t>
    </rPh>
    <rPh sb="34" eb="35">
      <t>エン</t>
    </rPh>
    <phoneticPr fontId="1"/>
  </si>
  <si>
    <r>
      <t xml:space="preserve">印刷物等の広告で得る収入
</t>
    </r>
    <r>
      <rPr>
        <sz val="8"/>
        <color theme="1"/>
        <rFont val="UD デジタル 教科書体 N-B"/>
        <family val="1"/>
        <charset val="128"/>
      </rPr>
      <t>5,000円×3社</t>
    </r>
    <rPh sb="0" eb="3">
      <t>インサツブツ</t>
    </rPh>
    <rPh sb="3" eb="4">
      <t>トウ</t>
    </rPh>
    <rPh sb="5" eb="7">
      <t>コウコク</t>
    </rPh>
    <rPh sb="8" eb="9">
      <t>エ</t>
    </rPh>
    <rPh sb="10" eb="12">
      <t>シュウニュウ</t>
    </rPh>
    <rPh sb="18" eb="19">
      <t>エン</t>
    </rPh>
    <rPh sb="21" eb="22">
      <t>シャ</t>
    </rPh>
    <phoneticPr fontId="1"/>
  </si>
  <si>
    <r>
      <t xml:space="preserve">プログラム、関連グッズ等物販収入
</t>
    </r>
    <r>
      <rPr>
        <sz val="8"/>
        <color theme="1"/>
        <rFont val="UD デジタル 教科書体 N-B"/>
        <family val="1"/>
        <charset val="128"/>
      </rPr>
      <t>ロゴ入りクリアフィル　300円×20枚</t>
    </r>
    <rPh sb="6" eb="8">
      <t>カンレン</t>
    </rPh>
    <rPh sb="11" eb="12">
      <t>トウ</t>
    </rPh>
    <rPh sb="12" eb="14">
      <t>ブッパン</t>
    </rPh>
    <rPh sb="14" eb="16">
      <t>シュウニュウ</t>
    </rPh>
    <rPh sb="19" eb="20">
      <t>イ</t>
    </rPh>
    <rPh sb="31" eb="32">
      <t>エン</t>
    </rPh>
    <rPh sb="35" eb="36">
      <t>マイ</t>
    </rPh>
    <phoneticPr fontId="1"/>
  </si>
  <si>
    <r>
      <t xml:space="preserve">当財団以外の助成金、ご祝儀、寄付、協賛金等
</t>
    </r>
    <r>
      <rPr>
        <sz val="8"/>
        <color theme="1"/>
        <rFont val="UD デジタル 教科書体 N-B"/>
        <family val="1"/>
        <charset val="128"/>
      </rPr>
      <t>○○○市文化事業団</t>
    </r>
    <rPh sb="0" eb="1">
      <t>トウ</t>
    </rPh>
    <rPh sb="1" eb="3">
      <t>ザイダン</t>
    </rPh>
    <rPh sb="3" eb="5">
      <t>イガイ</t>
    </rPh>
    <rPh sb="6" eb="9">
      <t>ジョセイキン</t>
    </rPh>
    <rPh sb="11" eb="13">
      <t>シュウギ</t>
    </rPh>
    <rPh sb="14" eb="16">
      <t>キフ</t>
    </rPh>
    <rPh sb="17" eb="20">
      <t>キョウサンキン</t>
    </rPh>
    <rPh sb="20" eb="21">
      <t>トウ</t>
    </rPh>
    <rPh sb="25" eb="26">
      <t>シ</t>
    </rPh>
    <rPh sb="26" eb="28">
      <t>ブンカ</t>
    </rPh>
    <rPh sb="28" eb="31">
      <t>ジギョウダン</t>
    </rPh>
    <phoneticPr fontId="1"/>
  </si>
  <si>
    <r>
      <t xml:space="preserve">開催会場における準備から撤去までの連続する期間（付帯設備料を含む）
</t>
    </r>
    <r>
      <rPr>
        <sz val="8"/>
        <color theme="1"/>
        <rFont val="UD デジタル 教科書体 N-B"/>
        <family val="1"/>
        <charset val="128"/>
      </rPr>
      <t>○○コンサートホール使用料</t>
    </r>
    <rPh sb="0" eb="2">
      <t>カイサイ</t>
    </rPh>
    <rPh sb="2" eb="4">
      <t>カイジョウ</t>
    </rPh>
    <rPh sb="44" eb="47">
      <t>シヨウリョウ</t>
    </rPh>
    <phoneticPr fontId="1"/>
  </si>
  <si>
    <r>
      <t xml:space="preserve">準備から撤去までの連続する期間に、準備や運営のための業者等に支払うもの
</t>
    </r>
    <r>
      <rPr>
        <sz val="8"/>
        <color theme="1"/>
        <rFont val="UD デジタル 教科書体 N-B"/>
        <family val="1"/>
        <charset val="128"/>
      </rPr>
      <t>○○舞台照明（株）業務委託料</t>
    </r>
    <rPh sb="38" eb="40">
      <t>ブタイ</t>
    </rPh>
    <rPh sb="40" eb="42">
      <t>ショウメイ</t>
    </rPh>
    <rPh sb="42" eb="45">
      <t>カブ</t>
    </rPh>
    <rPh sb="45" eb="47">
      <t>ギョウム</t>
    </rPh>
    <rPh sb="47" eb="50">
      <t>イタクリョウ</t>
    </rPh>
    <phoneticPr fontId="1"/>
  </si>
  <si>
    <r>
      <t xml:space="preserve">料金が一般に公開されているもの。印刷業者等に発注するもの
</t>
    </r>
    <r>
      <rPr>
        <sz val="8"/>
        <color theme="1"/>
        <rFont val="UD デジタル 教科書体 N-B"/>
        <family val="1"/>
        <charset val="128"/>
      </rPr>
      <t>（株）○○印刷　パンフレット印刷400部</t>
    </r>
    <rPh sb="29" eb="32">
      <t>カブ</t>
    </rPh>
    <rPh sb="34" eb="36">
      <t>インサツ</t>
    </rPh>
    <rPh sb="43" eb="45">
      <t>インサツ</t>
    </rPh>
    <rPh sb="48" eb="49">
      <t>ブ</t>
    </rPh>
    <phoneticPr fontId="1"/>
  </si>
  <si>
    <r>
      <t xml:space="preserve">楽器借用料、楽譜借料料、作品借用料、著作権使用料、機材レンタル代など
</t>
    </r>
    <r>
      <rPr>
        <sz val="8"/>
        <color theme="1"/>
        <rFont val="UD デジタル 教科書体 N-B"/>
        <family val="1"/>
        <charset val="128"/>
      </rPr>
      <t>著作権資料料</t>
    </r>
    <rPh sb="35" eb="38">
      <t>チョサクケン</t>
    </rPh>
    <rPh sb="38" eb="40">
      <t>シリョウ</t>
    </rPh>
    <rPh sb="40" eb="41">
      <t>リョウ</t>
    </rPh>
    <phoneticPr fontId="1"/>
  </si>
  <si>
    <t>アルバイト　3,000円×10人=30,000円
ステージマネージャー　30,000円
受付用事務用品　3,500円
案内状送付切手代　＠110円×300通＝33,000円</t>
    <rPh sb="11" eb="12">
      <t>エン</t>
    </rPh>
    <rPh sb="15" eb="16">
      <t>ニン</t>
    </rPh>
    <rPh sb="23" eb="24">
      <t>エン</t>
    </rPh>
    <rPh sb="42" eb="43">
      <t>エン</t>
    </rPh>
    <rPh sb="44" eb="46">
      <t>ウケツケ</t>
    </rPh>
    <rPh sb="46" eb="47">
      <t>ヨウ</t>
    </rPh>
    <rPh sb="47" eb="51">
      <t>ジムヨウヒン</t>
    </rPh>
    <rPh sb="57" eb="58">
      <t>エン</t>
    </rPh>
    <rPh sb="59" eb="62">
      <t>アンナイジョウ</t>
    </rPh>
    <rPh sb="62" eb="64">
      <t>ソウフ</t>
    </rPh>
    <rPh sb="64" eb="67">
      <t>キッテダイ</t>
    </rPh>
    <rPh sb="72" eb="73">
      <t>エン</t>
    </rPh>
    <rPh sb="77" eb="78">
      <t>ツウ</t>
    </rPh>
    <rPh sb="85" eb="8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</si>
</sst>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&quot;(収支差額&quot;#,##0&quot;)&quot;;&quot;(収支差額&quot;&quot;△ &quot;#,##0&quot;)&quot;"/>
    <numFmt numFmtId="178" formatCode="&quot;(収支差額&quot;#,##0&quot;)&quot;;&quot;(収支差額&quot;\ &quot;△ &quot;#,##0&quot;)&quot;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11"/>
      <name val="ＭＳ Ｐゴシック"/>
      <family val="3"/>
      <charset val="128"/>
    </font>
    <font>
      <sz val="8"/>
      <color theme="0" tint="-0.499984740745262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11"/>
      <color theme="1"/>
      <name val="Yu Gothic"/>
      <family val="2"/>
      <scheme val="minor"/>
    </font>
    <font>
      <sz val="10"/>
      <color theme="1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5" fillId="0" borderId="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6" xfId="0" quotePrefix="1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8" xfId="0" quotePrefix="1" applyFont="1" applyBorder="1" applyAlignment="1">
      <alignment vertical="top" wrapText="1"/>
    </xf>
    <xf numFmtId="0" fontId="2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 applyProtection="1">
      <alignment vertical="center" wrapText="1"/>
      <protection locked="0"/>
    </xf>
    <xf numFmtId="176" fontId="2" fillId="0" borderId="29" xfId="0" applyNumberFormat="1" applyFont="1" applyBorder="1" applyAlignment="1" applyProtection="1">
      <alignment vertical="center" wrapText="1"/>
      <protection locked="0"/>
    </xf>
    <xf numFmtId="176" fontId="2" fillId="0" borderId="1" xfId="0" applyNumberFormat="1" applyFont="1" applyBorder="1" applyAlignment="1" applyProtection="1">
      <alignment vertical="center" wrapText="1"/>
      <protection locked="0"/>
    </xf>
    <xf numFmtId="176" fontId="2" fillId="0" borderId="30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6" xfId="0" quotePrefix="1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8" xfId="0" quotePrefix="1" applyFont="1" applyBorder="1" applyAlignment="1" applyProtection="1">
      <alignment vertical="center" wrapText="1"/>
      <protection locked="0"/>
    </xf>
    <xf numFmtId="176" fontId="2" fillId="0" borderId="12" xfId="0" applyNumberFormat="1" applyFont="1" applyBorder="1" applyAlignment="1" applyProtection="1">
      <alignment vertical="center" wrapText="1"/>
      <protection locked="0"/>
    </xf>
    <xf numFmtId="176" fontId="2" fillId="0" borderId="34" xfId="0" applyNumberFormat="1" applyFont="1" applyBorder="1" applyAlignment="1" applyProtection="1">
      <alignment vertical="center" wrapText="1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176" fontId="2" fillId="3" borderId="29" xfId="0" applyNumberFormat="1" applyFont="1" applyFill="1" applyBorder="1" applyAlignment="1">
      <alignment vertical="center" wrapText="1"/>
    </xf>
    <xf numFmtId="176" fontId="2" fillId="3" borderId="1" xfId="0" applyNumberFormat="1" applyFont="1" applyFill="1" applyBorder="1" applyAlignment="1">
      <alignment vertical="center" wrapText="1"/>
    </xf>
    <xf numFmtId="176" fontId="2" fillId="3" borderId="5" xfId="0" applyNumberFormat="1" applyFont="1" applyFill="1" applyBorder="1" applyAlignment="1">
      <alignment vertical="center" wrapText="1"/>
    </xf>
    <xf numFmtId="176" fontId="2" fillId="3" borderId="32" xfId="0" applyNumberFormat="1" applyFont="1" applyFill="1" applyBorder="1" applyAlignment="1">
      <alignment vertical="center" wrapText="1"/>
    </xf>
    <xf numFmtId="176" fontId="2" fillId="3" borderId="7" xfId="0" applyNumberFormat="1" applyFont="1" applyFill="1" applyBorder="1" applyAlignment="1">
      <alignment vertical="center" wrapText="1"/>
    </xf>
    <xf numFmtId="176" fontId="2" fillId="3" borderId="30" xfId="0" applyNumberFormat="1" applyFont="1" applyFill="1" applyBorder="1" applyAlignment="1">
      <alignment vertical="center" wrapText="1"/>
    </xf>
    <xf numFmtId="176" fontId="2" fillId="3" borderId="34" xfId="0" applyNumberFormat="1" applyFont="1" applyFill="1" applyBorder="1" applyAlignment="1">
      <alignment vertical="center" wrapText="1"/>
    </xf>
    <xf numFmtId="176" fontId="2" fillId="3" borderId="32" xfId="0" applyNumberFormat="1" applyFont="1" applyFill="1" applyBorder="1" applyAlignment="1">
      <alignment horizontal="right" vertical="center" wrapText="1"/>
    </xf>
    <xf numFmtId="176" fontId="2" fillId="0" borderId="10" xfId="0" applyNumberFormat="1" applyFont="1" applyBorder="1" applyAlignment="1" applyProtection="1">
      <alignment vertical="center" wrapText="1"/>
      <protection locked="0"/>
    </xf>
    <xf numFmtId="38" fontId="2" fillId="0" borderId="27" xfId="5" applyFont="1" applyBorder="1" applyAlignment="1">
      <alignment horizontal="center" vertical="center" wrapText="1"/>
    </xf>
    <xf numFmtId="38" fontId="2" fillId="0" borderId="27" xfId="5" applyFont="1" applyBorder="1" applyAlignment="1">
      <alignment vertical="center" wrapText="1"/>
    </xf>
    <xf numFmtId="38" fontId="2" fillId="2" borderId="13" xfId="5" applyFont="1" applyFill="1" applyBorder="1" applyAlignment="1">
      <alignment horizontal="center" vertical="center" wrapText="1"/>
    </xf>
    <xf numFmtId="38" fontId="3" fillId="2" borderId="16" xfId="5" applyFont="1" applyFill="1" applyBorder="1" applyAlignment="1">
      <alignment horizontal="center" vertical="center" wrapText="1"/>
    </xf>
    <xf numFmtId="38" fontId="2" fillId="2" borderId="28" xfId="5" applyFont="1" applyFill="1" applyBorder="1" applyAlignment="1">
      <alignment horizontal="center" vertical="center" wrapText="1"/>
    </xf>
    <xf numFmtId="38" fontId="2" fillId="0" borderId="3" xfId="5" applyFont="1" applyBorder="1" applyAlignment="1">
      <alignment vertical="center" wrapText="1"/>
    </xf>
    <xf numFmtId="38" fontId="2" fillId="0" borderId="29" xfId="5" applyFont="1" applyBorder="1" applyAlignment="1">
      <alignment vertical="center" wrapText="1"/>
    </xf>
    <xf numFmtId="38" fontId="2" fillId="0" borderId="1" xfId="5" applyFont="1" applyBorder="1" applyAlignment="1">
      <alignment vertical="center" wrapText="1"/>
    </xf>
    <xf numFmtId="38" fontId="2" fillId="0" borderId="30" xfId="5" applyFont="1" applyBorder="1" applyAlignment="1">
      <alignment vertical="center" wrapText="1"/>
    </xf>
    <xf numFmtId="38" fontId="2" fillId="0" borderId="5" xfId="5" applyFont="1" applyBorder="1" applyAlignment="1">
      <alignment vertical="center" wrapText="1"/>
    </xf>
    <xf numFmtId="38" fontId="2" fillId="0" borderId="31" xfId="5" applyFont="1" applyBorder="1" applyAlignment="1">
      <alignment vertical="center" wrapText="1"/>
    </xf>
    <xf numFmtId="38" fontId="2" fillId="0" borderId="10" xfId="5" applyFont="1" applyBorder="1" applyAlignment="1">
      <alignment vertical="center" wrapText="1"/>
    </xf>
    <xf numFmtId="38" fontId="2" fillId="0" borderId="32" xfId="5" applyFont="1" applyBorder="1" applyAlignment="1">
      <alignment vertical="center" wrapText="1"/>
    </xf>
    <xf numFmtId="38" fontId="2" fillId="0" borderId="7" xfId="5" applyFont="1" applyBorder="1" applyAlignment="1">
      <alignment vertical="center" wrapText="1"/>
    </xf>
    <xf numFmtId="38" fontId="2" fillId="0" borderId="33" xfId="5" applyFont="1" applyBorder="1" applyAlignment="1">
      <alignment vertical="center" wrapText="1"/>
    </xf>
    <xf numFmtId="38" fontId="2" fillId="0" borderId="12" xfId="5" applyFont="1" applyBorder="1" applyAlignment="1">
      <alignment vertical="center" wrapText="1"/>
    </xf>
    <xf numFmtId="38" fontId="2" fillId="0" borderId="34" xfId="5" applyFont="1" applyBorder="1" applyAlignment="1">
      <alignment vertical="center" wrapText="1"/>
    </xf>
    <xf numFmtId="38" fontId="2" fillId="0" borderId="0" xfId="5" applyFont="1" applyAlignment="1">
      <alignment vertical="center" wrapText="1"/>
    </xf>
    <xf numFmtId="176" fontId="2" fillId="0" borderId="29" xfId="5" applyNumberFormat="1" applyFont="1" applyBorder="1" applyAlignment="1">
      <alignment vertical="center" wrapText="1"/>
    </xf>
    <xf numFmtId="176" fontId="2" fillId="0" borderId="30" xfId="5" applyNumberFormat="1" applyFont="1" applyBorder="1" applyAlignment="1">
      <alignment vertical="center" wrapText="1"/>
    </xf>
    <xf numFmtId="176" fontId="2" fillId="0" borderId="31" xfId="5" applyNumberFormat="1" applyFont="1" applyBorder="1" applyAlignment="1">
      <alignment vertical="center" wrapText="1"/>
    </xf>
    <xf numFmtId="176" fontId="2" fillId="0" borderId="32" xfId="5" applyNumberFormat="1" applyFont="1" applyBorder="1" applyAlignment="1">
      <alignment vertical="center" wrapText="1"/>
    </xf>
    <xf numFmtId="176" fontId="2" fillId="0" borderId="33" xfId="5" applyNumberFormat="1" applyFont="1" applyBorder="1" applyAlignment="1">
      <alignment vertical="center" wrapText="1"/>
    </xf>
    <xf numFmtId="176" fontId="2" fillId="0" borderId="34" xfId="5" applyNumberFormat="1" applyFont="1" applyBorder="1" applyAlignment="1">
      <alignment vertical="center" wrapText="1"/>
    </xf>
    <xf numFmtId="0" fontId="3" fillId="0" borderId="11" xfId="0" applyFont="1" applyBorder="1" applyAlignment="1">
      <alignment vertical="top" wrapText="1"/>
    </xf>
    <xf numFmtId="178" fontId="8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center" vertical="center" textRotation="255" wrapText="1"/>
    </xf>
    <xf numFmtId="0" fontId="2" fillId="0" borderId="23" xfId="0" applyFont="1" applyBorder="1" applyAlignment="1">
      <alignment horizontal="center" vertical="center" textRotation="255" wrapText="1"/>
    </xf>
  </cellXfs>
  <cellStyles count="6">
    <cellStyle name="桁区切り" xfId="5" builtinId="6"/>
    <cellStyle name="桁区切り 2" xfId="2" xr:uid="{4A9D9462-7798-48F1-BDCA-6CE6BB759DB7}"/>
    <cellStyle name="桁区切り 3" xfId="4" xr:uid="{99504D61-46B4-447C-B19C-27300C0B86E4}"/>
    <cellStyle name="標準" xfId="0" builtinId="0"/>
    <cellStyle name="標準 2" xfId="1" xr:uid="{8C7B6871-F1BB-4002-99B8-AFC99915D269}"/>
    <cellStyle name="標準 3" xfId="3" xr:uid="{851E77DE-D09D-42D4-B756-B5ADFFE96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zoomScaleNormal="100" workbookViewId="0">
      <selection activeCell="C7" sqref="C7"/>
    </sheetView>
  </sheetViews>
  <sheetFormatPr defaultColWidth="9" defaultRowHeight="15"/>
  <cols>
    <col min="1" max="1" width="3.125" style="1" customWidth="1"/>
    <col min="2" max="2" width="17.625" style="1" customWidth="1"/>
    <col min="3" max="5" width="11.625" style="1" customWidth="1"/>
    <col min="6" max="6" width="27.5" style="1" customWidth="1"/>
    <col min="7" max="16384" width="9" style="1"/>
  </cols>
  <sheetData>
    <row r="1" spans="1:6" ht="18" customHeight="1" thickBot="1">
      <c r="A1" s="75" t="s">
        <v>21</v>
      </c>
      <c r="B1" s="75"/>
      <c r="C1" s="75"/>
      <c r="D1" s="75"/>
      <c r="E1" s="75"/>
      <c r="F1" s="75"/>
    </row>
    <row r="2" spans="1:6" ht="25.5" customHeight="1" thickBot="1">
      <c r="C2" s="23"/>
      <c r="D2" s="22"/>
      <c r="E2" s="2" t="s">
        <v>1</v>
      </c>
      <c r="F2" s="39"/>
    </row>
    <row r="3" spans="1:6" ht="24" thickBot="1">
      <c r="A3" s="7"/>
      <c r="B3" s="3" t="s">
        <v>0</v>
      </c>
      <c r="C3" s="19" t="s">
        <v>22</v>
      </c>
      <c r="D3" s="18" t="s">
        <v>23</v>
      </c>
      <c r="E3" s="18" t="s">
        <v>24</v>
      </c>
      <c r="F3" s="21" t="s">
        <v>25</v>
      </c>
    </row>
    <row r="4" spans="1:6" ht="42.95" customHeight="1">
      <c r="A4" s="76" t="s">
        <v>19</v>
      </c>
      <c r="B4" s="4" t="s">
        <v>2</v>
      </c>
      <c r="C4" s="25"/>
      <c r="D4" s="26"/>
      <c r="E4" s="40">
        <f>D4-C4</f>
        <v>0</v>
      </c>
      <c r="F4" s="29"/>
    </row>
    <row r="5" spans="1:6" ht="42.95" customHeight="1">
      <c r="A5" s="77"/>
      <c r="B5" s="5" t="s">
        <v>3</v>
      </c>
      <c r="C5" s="27"/>
      <c r="D5" s="28"/>
      <c r="E5" s="40">
        <f t="shared" ref="E5:E7" si="0">D5-C5</f>
        <v>0</v>
      </c>
      <c r="F5" s="30"/>
    </row>
    <row r="6" spans="1:6" ht="42.95" customHeight="1">
      <c r="A6" s="77"/>
      <c r="B6" s="5" t="s">
        <v>4</v>
      </c>
      <c r="C6" s="27"/>
      <c r="D6" s="28"/>
      <c r="E6" s="40">
        <f t="shared" si="0"/>
        <v>0</v>
      </c>
      <c r="F6" s="30"/>
    </row>
    <row r="7" spans="1:6" ht="42.95" customHeight="1">
      <c r="A7" s="77"/>
      <c r="B7" s="5" t="s">
        <v>5</v>
      </c>
      <c r="C7" s="27"/>
      <c r="D7" s="28"/>
      <c r="E7" s="40">
        <f t="shared" si="0"/>
        <v>0</v>
      </c>
      <c r="F7" s="30"/>
    </row>
    <row r="8" spans="1:6" ht="42.95" customHeight="1">
      <c r="A8" s="77"/>
      <c r="B8" s="5" t="s">
        <v>10</v>
      </c>
      <c r="C8" s="41">
        <f>C4+C5+C6+C7</f>
        <v>0</v>
      </c>
      <c r="D8" s="41">
        <f>D4+D5+D6+D7</f>
        <v>0</v>
      </c>
      <c r="E8" s="41">
        <f t="shared" ref="E8" si="1">E4+E5+E6+E7</f>
        <v>0</v>
      </c>
      <c r="F8" s="24">
        <f>D8-D18</f>
        <v>0</v>
      </c>
    </row>
    <row r="9" spans="1:6" ht="42.95" customHeight="1">
      <c r="A9" s="77"/>
      <c r="B9" s="8" t="s">
        <v>11</v>
      </c>
      <c r="C9" s="42">
        <f>C18-C8-C10</f>
        <v>0</v>
      </c>
      <c r="D9" s="42">
        <f>D18-D8-D10</f>
        <v>0</v>
      </c>
      <c r="E9" s="42">
        <f>D9-C9</f>
        <v>0</v>
      </c>
      <c r="F9" s="31"/>
    </row>
    <row r="10" spans="1:6" ht="42.95" customHeight="1" thickBot="1">
      <c r="A10" s="77"/>
      <c r="B10" s="9" t="s">
        <v>12</v>
      </c>
      <c r="C10" s="48"/>
      <c r="D10" s="47" cm="1">
        <f t="array" ref="D10">IF(F8&gt;-200000,0,_xlfn.IFS(1000000&lt;=D16,100000,500000&lt;=D16,70000,D16&lt;500000,50000))</f>
        <v>0</v>
      </c>
      <c r="E10" s="43">
        <f>D10-C10</f>
        <v>0</v>
      </c>
      <c r="F10" s="32"/>
    </row>
    <row r="11" spans="1:6" ht="42.95" customHeight="1" thickTop="1" thickBot="1">
      <c r="A11" s="78"/>
      <c r="B11" s="10" t="s">
        <v>13</v>
      </c>
      <c r="C11" s="44">
        <f>C8+C9+C10</f>
        <v>0</v>
      </c>
      <c r="D11" s="44">
        <f t="shared" ref="D11:E11" si="2">D8+D9+D10</f>
        <v>0</v>
      </c>
      <c r="E11" s="44">
        <f t="shared" si="2"/>
        <v>0</v>
      </c>
      <c r="F11" s="33"/>
    </row>
    <row r="12" spans="1:6" ht="42.95" customHeight="1">
      <c r="A12" s="76" t="s">
        <v>20</v>
      </c>
      <c r="B12" s="4" t="s">
        <v>6</v>
      </c>
      <c r="C12" s="25"/>
      <c r="D12" s="26"/>
      <c r="E12" s="40">
        <f>D12-C12</f>
        <v>0</v>
      </c>
      <c r="F12" s="29"/>
    </row>
    <row r="13" spans="1:6" ht="42.95" customHeight="1">
      <c r="A13" s="77"/>
      <c r="B13" s="5" t="s">
        <v>7</v>
      </c>
      <c r="C13" s="27"/>
      <c r="D13" s="28"/>
      <c r="E13" s="45">
        <f t="shared" ref="E13:E15" si="3">D13-C13</f>
        <v>0</v>
      </c>
      <c r="F13" s="30"/>
    </row>
    <row r="14" spans="1:6" ht="42.95" customHeight="1">
      <c r="A14" s="77"/>
      <c r="B14" s="5" t="s">
        <v>8</v>
      </c>
      <c r="C14" s="27"/>
      <c r="D14" s="28"/>
      <c r="E14" s="45">
        <f t="shared" si="3"/>
        <v>0</v>
      </c>
      <c r="F14" s="30"/>
    </row>
    <row r="15" spans="1:6" ht="42.95" customHeight="1">
      <c r="A15" s="77"/>
      <c r="B15" s="5" t="s">
        <v>9</v>
      </c>
      <c r="C15" s="27"/>
      <c r="D15" s="28"/>
      <c r="E15" s="45">
        <f t="shared" si="3"/>
        <v>0</v>
      </c>
      <c r="F15" s="34"/>
    </row>
    <row r="16" spans="1:6" ht="42.95" customHeight="1">
      <c r="A16" s="77"/>
      <c r="B16" s="5" t="s">
        <v>14</v>
      </c>
      <c r="C16" s="41">
        <f>C12+C13+C14+C15</f>
        <v>0</v>
      </c>
      <c r="D16" s="41">
        <f>D12+D13+D14+D15</f>
        <v>0</v>
      </c>
      <c r="E16" s="41">
        <f>E12+E13+E14+E15</f>
        <v>0</v>
      </c>
      <c r="F16" s="34"/>
    </row>
    <row r="17" spans="1:6" ht="80.25" customHeight="1" thickBot="1">
      <c r="A17" s="77"/>
      <c r="B17" s="6" t="s">
        <v>15</v>
      </c>
      <c r="C17" s="37"/>
      <c r="D17" s="38"/>
      <c r="E17" s="46">
        <f>D17-C17</f>
        <v>0</v>
      </c>
      <c r="F17" s="35"/>
    </row>
    <row r="18" spans="1:6" ht="39.950000000000003" customHeight="1" thickTop="1" thickBot="1">
      <c r="A18" s="78"/>
      <c r="B18" s="10" t="s">
        <v>18</v>
      </c>
      <c r="C18" s="44">
        <f>C16+C17</f>
        <v>0</v>
      </c>
      <c r="D18" s="44">
        <f>D16+D17</f>
        <v>0</v>
      </c>
      <c r="E18" s="44">
        <f>E16+E17</f>
        <v>0</v>
      </c>
      <c r="F18" s="36"/>
    </row>
  </sheetData>
  <sheetProtection algorithmName="SHA-512" hashValue="I49s3Pujir3lYGKnKcbu7X50bRwNvTC5iMx5a35ggz8+0H7JZWtjpuw5CETt7yOz8OLBq3u412zk0COb4Z2VhA==" saltValue="Df2Sa0YuMs8EbIGjc71yOw==" spinCount="100000" sheet="1" objects="1" scenarios="1"/>
  <mergeCells count="3">
    <mergeCell ref="A1:F1"/>
    <mergeCell ref="A4:A11"/>
    <mergeCell ref="A12:A18"/>
  </mergeCells>
  <phoneticPr fontId="1"/>
  <pageMargins left="0.7" right="0.37" top="0.61" bottom="0.44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D1697-0692-4000-8BD3-76CC337C6073}">
  <dimension ref="A1:F18"/>
  <sheetViews>
    <sheetView zoomScaleNormal="100" workbookViewId="0">
      <selection activeCell="D12" sqref="D12"/>
    </sheetView>
  </sheetViews>
  <sheetFormatPr defaultColWidth="9" defaultRowHeight="15"/>
  <cols>
    <col min="1" max="1" width="3.125" style="1" customWidth="1"/>
    <col min="2" max="2" width="17.625" style="1" customWidth="1"/>
    <col min="3" max="5" width="11.625" style="66" customWidth="1"/>
    <col min="6" max="6" width="27.5" style="1" customWidth="1"/>
    <col min="7" max="16384" width="9" style="1"/>
  </cols>
  <sheetData>
    <row r="1" spans="1:6" ht="18" customHeight="1" thickBot="1">
      <c r="A1" s="75" t="s">
        <v>21</v>
      </c>
      <c r="B1" s="75"/>
      <c r="C1" s="75"/>
      <c r="D1" s="75"/>
      <c r="E1" s="75"/>
      <c r="F1" s="75"/>
    </row>
    <row r="2" spans="1:6" ht="25.5" customHeight="1" thickBot="1">
      <c r="C2" s="49"/>
      <c r="D2" s="50"/>
      <c r="E2" s="51" t="s">
        <v>1</v>
      </c>
      <c r="F2" s="20"/>
    </row>
    <row r="3" spans="1:6" ht="24" thickBot="1">
      <c r="A3" s="7"/>
      <c r="B3" s="3" t="s">
        <v>0</v>
      </c>
      <c r="C3" s="52" t="s">
        <v>22</v>
      </c>
      <c r="D3" s="53" t="s">
        <v>23</v>
      </c>
      <c r="E3" s="53" t="s">
        <v>24</v>
      </c>
      <c r="F3" s="21" t="s">
        <v>25</v>
      </c>
    </row>
    <row r="4" spans="1:6" ht="42.95" customHeight="1">
      <c r="A4" s="76" t="s">
        <v>19</v>
      </c>
      <c r="B4" s="4" t="s">
        <v>2</v>
      </c>
      <c r="C4" s="54">
        <v>150000</v>
      </c>
      <c r="D4" s="55">
        <v>155000</v>
      </c>
      <c r="E4" s="67">
        <f>D4-C4</f>
        <v>5000</v>
      </c>
      <c r="F4" s="11" t="s">
        <v>26</v>
      </c>
    </row>
    <row r="5" spans="1:6" ht="42.95" customHeight="1">
      <c r="A5" s="77"/>
      <c r="B5" s="5" t="s">
        <v>3</v>
      </c>
      <c r="C5" s="56">
        <v>15000</v>
      </c>
      <c r="D5" s="57">
        <v>15000</v>
      </c>
      <c r="E5" s="68">
        <f t="shared" ref="E5:E11" si="0">D5-C5</f>
        <v>0</v>
      </c>
      <c r="F5" s="12" t="s">
        <v>27</v>
      </c>
    </row>
    <row r="6" spans="1:6" ht="42.95" customHeight="1">
      <c r="A6" s="77"/>
      <c r="B6" s="5" t="s">
        <v>4</v>
      </c>
      <c r="C6" s="56">
        <v>15000</v>
      </c>
      <c r="D6" s="57">
        <v>6000</v>
      </c>
      <c r="E6" s="68">
        <f t="shared" si="0"/>
        <v>-9000</v>
      </c>
      <c r="F6" s="12" t="s">
        <v>28</v>
      </c>
    </row>
    <row r="7" spans="1:6" ht="42.95" customHeight="1">
      <c r="A7" s="77"/>
      <c r="B7" s="5" t="s">
        <v>5</v>
      </c>
      <c r="C7" s="56">
        <v>20000</v>
      </c>
      <c r="D7" s="57">
        <v>20000</v>
      </c>
      <c r="E7" s="68">
        <f t="shared" si="0"/>
        <v>0</v>
      </c>
      <c r="F7" s="12" t="s">
        <v>29</v>
      </c>
    </row>
    <row r="8" spans="1:6" ht="42.95" customHeight="1">
      <c r="A8" s="77"/>
      <c r="B8" s="5" t="s">
        <v>10</v>
      </c>
      <c r="C8" s="56">
        <v>200000</v>
      </c>
      <c r="D8" s="57">
        <f>SUM(D4:D7)</f>
        <v>196000</v>
      </c>
      <c r="E8" s="68">
        <f t="shared" si="0"/>
        <v>-4000</v>
      </c>
      <c r="F8" s="74">
        <f>D8-D18</f>
        <v>-240500</v>
      </c>
    </row>
    <row r="9" spans="1:6" ht="42.95" customHeight="1">
      <c r="A9" s="77"/>
      <c r="B9" s="8" t="s">
        <v>11</v>
      </c>
      <c r="C9" s="58">
        <v>248000</v>
      </c>
      <c r="D9" s="59">
        <f>D18-D8-D10</f>
        <v>190500</v>
      </c>
      <c r="E9" s="69">
        <f t="shared" si="0"/>
        <v>-57500</v>
      </c>
      <c r="F9" s="13" t="s">
        <v>16</v>
      </c>
    </row>
    <row r="10" spans="1:6" ht="42.95" customHeight="1" thickBot="1">
      <c r="A10" s="77"/>
      <c r="B10" s="9" t="s">
        <v>12</v>
      </c>
      <c r="C10" s="60">
        <v>50000</v>
      </c>
      <c r="D10" s="61">
        <v>50000</v>
      </c>
      <c r="E10" s="70">
        <f t="shared" si="0"/>
        <v>0</v>
      </c>
      <c r="F10" s="14"/>
    </row>
    <row r="11" spans="1:6" ht="42.95" customHeight="1" thickTop="1" thickBot="1">
      <c r="A11" s="78"/>
      <c r="B11" s="10" t="s">
        <v>13</v>
      </c>
      <c r="C11" s="62">
        <f>C8+C9+C10</f>
        <v>498000</v>
      </c>
      <c r="D11" s="63">
        <f>D8+D9+D10</f>
        <v>436500</v>
      </c>
      <c r="E11" s="71">
        <f t="shared" si="0"/>
        <v>-61500</v>
      </c>
      <c r="F11" s="15"/>
    </row>
    <row r="12" spans="1:6" ht="42.95" customHeight="1">
      <c r="A12" s="76" t="s">
        <v>20</v>
      </c>
      <c r="B12" s="4" t="s">
        <v>6</v>
      </c>
      <c r="C12" s="54">
        <v>300000</v>
      </c>
      <c r="D12" s="55">
        <v>256000</v>
      </c>
      <c r="E12" s="67">
        <f>D12-C12</f>
        <v>-44000</v>
      </c>
      <c r="F12" s="11" t="s">
        <v>30</v>
      </c>
    </row>
    <row r="13" spans="1:6" ht="42.95" customHeight="1">
      <c r="A13" s="77"/>
      <c r="B13" s="5" t="s">
        <v>7</v>
      </c>
      <c r="C13" s="56">
        <v>50000</v>
      </c>
      <c r="D13" s="57">
        <v>48000</v>
      </c>
      <c r="E13" s="68">
        <f t="shared" ref="E13:E18" si="1">D13-C13</f>
        <v>-2000</v>
      </c>
      <c r="F13" s="12" t="s">
        <v>31</v>
      </c>
    </row>
    <row r="14" spans="1:6" ht="42.95" customHeight="1">
      <c r="A14" s="77"/>
      <c r="B14" s="5" t="s">
        <v>8</v>
      </c>
      <c r="C14" s="56">
        <v>30000</v>
      </c>
      <c r="D14" s="57">
        <v>22000</v>
      </c>
      <c r="E14" s="68">
        <f t="shared" si="1"/>
        <v>-8000</v>
      </c>
      <c r="F14" s="12" t="s">
        <v>32</v>
      </c>
    </row>
    <row r="15" spans="1:6" ht="42.95" customHeight="1">
      <c r="A15" s="77"/>
      <c r="B15" s="5" t="s">
        <v>9</v>
      </c>
      <c r="C15" s="56">
        <v>20000</v>
      </c>
      <c r="D15" s="57">
        <v>14000</v>
      </c>
      <c r="E15" s="68">
        <f t="shared" si="1"/>
        <v>-6000</v>
      </c>
      <c r="F15" s="16" t="s">
        <v>33</v>
      </c>
    </row>
    <row r="16" spans="1:6" ht="42.95" customHeight="1">
      <c r="A16" s="77"/>
      <c r="B16" s="5" t="s">
        <v>14</v>
      </c>
      <c r="C16" s="56">
        <f>SUM(C12:C15)</f>
        <v>400000</v>
      </c>
      <c r="D16" s="57">
        <f>SUM(D12:D15)</f>
        <v>340000</v>
      </c>
      <c r="E16" s="68">
        <f t="shared" si="1"/>
        <v>-60000</v>
      </c>
      <c r="F16" s="16"/>
    </row>
    <row r="17" spans="1:6" ht="80.25" customHeight="1" thickBot="1">
      <c r="A17" s="77"/>
      <c r="B17" s="6" t="s">
        <v>15</v>
      </c>
      <c r="C17" s="64">
        <v>98000</v>
      </c>
      <c r="D17" s="65">
        <v>96500</v>
      </c>
      <c r="E17" s="72">
        <f t="shared" si="1"/>
        <v>-1500</v>
      </c>
      <c r="F17" s="73" t="s">
        <v>34</v>
      </c>
    </row>
    <row r="18" spans="1:6" ht="39.950000000000003" customHeight="1" thickTop="1" thickBot="1">
      <c r="A18" s="78"/>
      <c r="B18" s="10" t="s">
        <v>18</v>
      </c>
      <c r="C18" s="62">
        <f>C16+C17</f>
        <v>498000</v>
      </c>
      <c r="D18" s="63">
        <f>D16+D17</f>
        <v>436500</v>
      </c>
      <c r="E18" s="71">
        <f t="shared" si="1"/>
        <v>-61500</v>
      </c>
      <c r="F18" s="17" t="s">
        <v>17</v>
      </c>
    </row>
  </sheetData>
  <mergeCells count="3">
    <mergeCell ref="A1:F1"/>
    <mergeCell ref="A4:A11"/>
    <mergeCell ref="A12:A18"/>
  </mergeCells>
  <phoneticPr fontId="1"/>
  <pageMargins left="0.7" right="0.37" top="0.61" bottom="0.44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文化団体等支援事業</vt:lpstr>
      <vt:lpstr>文化団体等支援事業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kenmin11</dc:creator>
  <cp:lastModifiedBy>kenmin11</cp:lastModifiedBy>
  <cp:lastPrinted>2025-01-21T01:22:36Z</cp:lastPrinted>
  <dcterms:created xsi:type="dcterms:W3CDTF">2015-06-05T18:19:34Z</dcterms:created>
  <dcterms:modified xsi:type="dcterms:W3CDTF">2025-02-15T04:03:37Z</dcterms:modified>
</cp:coreProperties>
</file>