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Zaidan\継続保存\助成金\概要策定他\R7上期\様式\"/>
    </mc:Choice>
  </mc:AlternateContent>
  <xr:revisionPtr revIDLastSave="0" documentId="13_ncr:1_{43F97F34-AC60-4EA3-A172-5CC3632B0F7D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地域力向上支援事業 " sheetId="2" r:id="rId1"/>
    <sheet name="地域力向上支援事業  (記入例)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0" l="1"/>
  <c r="D19" i="10"/>
  <c r="E19" i="10" s="1"/>
  <c r="C19" i="10"/>
  <c r="C21" i="10" s="1"/>
  <c r="E18" i="10"/>
  <c r="E17" i="10"/>
  <c r="E16" i="10"/>
  <c r="E15" i="10"/>
  <c r="E14" i="10"/>
  <c r="E13" i="10"/>
  <c r="E12" i="10"/>
  <c r="D8" i="10"/>
  <c r="C8" i="10"/>
  <c r="E7" i="10"/>
  <c r="E6" i="10"/>
  <c r="E5" i="10"/>
  <c r="E4" i="10"/>
  <c r="E8" i="10" l="1"/>
  <c r="D21" i="10"/>
  <c r="F8" i="10" s="1"/>
  <c r="D10" i="10" s="1" a="1"/>
  <c r="D10" i="10" s="1"/>
  <c r="C9" i="10"/>
  <c r="C11" i="10" s="1"/>
  <c r="D19" i="2"/>
  <c r="D21" i="2" s="1"/>
  <c r="F8" i="2" s="1"/>
  <c r="D10" i="2" s="1" a="1"/>
  <c r="D10" i="2" s="1"/>
  <c r="C19" i="2"/>
  <c r="C21" i="2" s="1"/>
  <c r="E20" i="2"/>
  <c r="E18" i="2"/>
  <c r="E17" i="2"/>
  <c r="E16" i="2"/>
  <c r="E15" i="2"/>
  <c r="E14" i="2"/>
  <c r="E13" i="2"/>
  <c r="E12" i="2"/>
  <c r="E21" i="10" l="1"/>
  <c r="E10" i="10"/>
  <c r="D9" i="10"/>
  <c r="D11" i="10" s="1"/>
  <c r="E21" i="2"/>
  <c r="E10" i="2"/>
  <c r="E19" i="2"/>
  <c r="D8" i="2"/>
  <c r="C8" i="2"/>
  <c r="C9" i="2" s="1"/>
  <c r="C11" i="2" s="1"/>
  <c r="E7" i="2"/>
  <c r="E6" i="2"/>
  <c r="E5" i="2"/>
  <c r="E4" i="2"/>
  <c r="E8" i="2" l="1"/>
  <c r="E9" i="10"/>
  <c r="E11" i="10" s="1"/>
  <c r="D9" i="2"/>
  <c r="D11" i="2" l="1"/>
  <c r="E9" i="2"/>
  <c r="E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<sst xmlns="http://schemas.openxmlformats.org/spreadsheetml/2006/main" count="68" uniqueCount="41">
  <si>
    <t>区分</t>
    <rPh sb="0" eb="2">
      <t>クブン</t>
    </rPh>
    <phoneticPr fontId="1"/>
  </si>
  <si>
    <t>団体名</t>
    <rPh sb="0" eb="2">
      <t>ダンタイ</t>
    </rPh>
    <rPh sb="2" eb="3">
      <t>メイ</t>
    </rPh>
    <phoneticPr fontId="1"/>
  </si>
  <si>
    <t>事業収入</t>
    <rPh sb="0" eb="2">
      <t>ジギョウ</t>
    </rPh>
    <rPh sb="2" eb="4">
      <t>シュウニュウ</t>
    </rPh>
    <phoneticPr fontId="1"/>
  </si>
  <si>
    <t>広告収入</t>
    <rPh sb="0" eb="4">
      <t>コウコクシュウニュウ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</si>
  <si>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</si>
  <si>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</si>
  <si>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会場使用料</t>
    <rPh sb="0" eb="2">
      <t>カイジョウ</t>
    </rPh>
    <rPh sb="2" eb="5">
      <t>シヨウリョウ</t>
    </rPh>
    <phoneticPr fontId="1"/>
  </si>
  <si>
    <t>業務委託料</t>
    <rPh sb="0" eb="2">
      <t>ギョウム</t>
    </rPh>
    <rPh sb="2" eb="5">
      <t>イタクリョウ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</si>
  <si>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</si>
  <si>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3">
      <t>チンシャクリョウ</t>
    </rPh>
    <phoneticPr fontId="1"/>
  </si>
  <si>
    <t>小計（A)</t>
    <rPh sb="0" eb="2">
      <t>ショウケイ</t>
    </rPh>
    <phoneticPr fontId="1"/>
  </si>
  <si>
    <t>自己負担金（B）</t>
    <rPh sb="0" eb="5">
      <t>ジコフタンキン</t>
    </rPh>
    <phoneticPr fontId="1"/>
  </si>
  <si>
    <t>宮城県文化振興財団助成金（C）</t>
    <rPh sb="0" eb="3">
      <t>ミヤギケン</t>
    </rPh>
    <rPh sb="3" eb="5">
      <t>ブンカ</t>
    </rPh>
    <rPh sb="5" eb="7">
      <t>シンコウ</t>
    </rPh>
    <rPh sb="7" eb="9">
      <t>ザイダン</t>
    </rPh>
    <rPh sb="9" eb="12">
      <t>ジョセイキン</t>
    </rPh>
    <phoneticPr fontId="1"/>
  </si>
  <si>
    <t>合計（A＋B＋C）</t>
    <rPh sb="0" eb="2">
      <t>ゴウケイ</t>
    </rPh>
    <phoneticPr fontId="1"/>
  </si>
  <si>
    <t>小計（D）</t>
    <rPh sb="0" eb="2">
      <t>ショウケイ</t>
    </rPh>
    <phoneticPr fontId="1"/>
  </si>
  <si>
    <t>その他の事業経費（E)</t>
    <rPh sb="2" eb="3">
      <t>タ</t>
    </rPh>
    <rPh sb="4" eb="8">
      <t>ジギョウケイヒ</t>
    </rPh>
    <phoneticPr fontId="1"/>
  </si>
  <si>
    <t>=支出合計(F)-収入小計(A)</t>
    <phoneticPr fontId="1"/>
  </si>
  <si>
    <t>合計（F）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</si>
  <si>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</si>
  <si>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</si>
  <si>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</si>
  <si>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広告宣伝費</t>
    <rPh sb="0" eb="2">
      <t>コウコク</t>
    </rPh>
    <rPh sb="2" eb="5">
      <t>センデンヒ</t>
    </rPh>
    <phoneticPr fontId="1"/>
  </si>
  <si>
    <t>保険料</t>
    <rPh sb="0" eb="3">
      <t>ホケンリョウ</t>
    </rPh>
    <phoneticPr fontId="1"/>
  </si>
  <si>
    <t>プログラム、関連グッズ等物販収入</t>
    <rPh sb="6" eb="8">
      <t>カンレン</t>
    </rPh>
    <rPh sb="11" eb="12">
      <t>トウ</t>
    </rPh>
    <rPh sb="12" eb="14">
      <t>ブッパン</t>
    </rPh>
    <rPh sb="14" eb="16">
      <t>シュウニュウ</t>
    </rPh>
    <phoneticPr fontId="1"/>
  </si>
  <si>
    <t>文化芸術の力による地域力向上支援事業　収支決算書</t>
    <rPh sb="0" eb="2">
      <t>ブンカ</t>
    </rPh>
    <rPh sb="2" eb="4">
      <t>ゲイジュツ</t>
    </rPh>
    <rPh sb="5" eb="6">
      <t>チカラ</t>
    </rPh>
    <rPh sb="9" eb="11">
      <t>チイキ</t>
    </rPh>
    <rPh sb="11" eb="12">
      <t>リョク</t>
    </rPh>
    <rPh sb="12" eb="14">
      <t>コウジョウ</t>
    </rPh>
    <rPh sb="14" eb="16">
      <t>シエン</t>
    </rPh>
    <rPh sb="16" eb="18">
      <t>ジギョウ</t>
    </rPh>
    <rPh sb="19" eb="21">
      <t>シュウシ</t>
    </rPh>
    <rPh sb="21" eb="24">
      <t>ケッサンショ</t>
    </rPh>
    <phoneticPr fontId="1"/>
  </si>
  <si>
    <t>申請時予算額（①)</t>
    <rPh sb="0" eb="3">
      <t>シンセイジ</t>
    </rPh>
    <rPh sb="3" eb="6">
      <t>ヨサンガク</t>
    </rPh>
    <phoneticPr fontId="1"/>
  </si>
  <si>
    <t>決算額(②)</t>
    <rPh sb="0" eb="3">
      <t>ケッサンガク</t>
    </rPh>
    <phoneticPr fontId="1"/>
  </si>
  <si>
    <t>収支(②-①)</t>
    <rPh sb="0" eb="2">
      <t>シュウシ</t>
    </rPh>
    <phoneticPr fontId="1"/>
  </si>
  <si>
    <r>
      <t xml:space="preserve">内容
</t>
    </r>
    <r>
      <rPr>
        <sz val="8"/>
        <color theme="1"/>
        <rFont val="UD デジタル 教科書体 N-B"/>
        <family val="1"/>
        <charset val="128"/>
      </rPr>
      <t>※積算の内訳を詳細に記入してください。</t>
    </r>
    <rPh sb="0" eb="2">
      <t>ナイヨウ</t>
    </rPh>
    <rPh sb="4" eb="6">
      <t>セキサン</t>
    </rPh>
    <rPh sb="7" eb="9">
      <t>ウチワケ</t>
    </rPh>
    <rPh sb="10" eb="12">
      <t>ショウサイ</t>
    </rPh>
    <rPh sb="13" eb="15">
      <t>キニュウ</t>
    </rPh>
    <phoneticPr fontId="1"/>
  </si>
  <si>
    <t>アンサンブル○○○○</t>
    <phoneticPr fontId="1"/>
  </si>
  <si>
    <r>
      <t xml:space="preserve">開催会場における準備から撤去までの連続する期間（付帯設備料を含む）
</t>
    </r>
    <r>
      <rPr>
        <sz val="8"/>
        <color theme="1"/>
        <rFont val="UD デジタル 教科書体 N-B"/>
        <family val="1"/>
        <charset val="128"/>
      </rPr>
      <t>○○文化会館スタジオ及び会議室25,000×7日</t>
    </r>
    <rPh sb="0" eb="2">
      <t>カイサイ</t>
    </rPh>
    <rPh sb="2" eb="4">
      <t>カイジョウ</t>
    </rPh>
    <rPh sb="36" eb="38">
      <t>ブンカ</t>
    </rPh>
    <rPh sb="38" eb="40">
      <t>カイカン</t>
    </rPh>
    <rPh sb="44" eb="45">
      <t>オヨ</t>
    </rPh>
    <rPh sb="46" eb="49">
      <t>カイギシツ</t>
    </rPh>
    <rPh sb="57" eb="58">
      <t>ニチ</t>
    </rPh>
    <phoneticPr fontId="1"/>
  </si>
  <si>
    <r>
      <t xml:space="preserve">講師謝金、出演料については、契約書等で金額が確認できるもの
</t>
    </r>
    <r>
      <rPr>
        <sz val="8"/>
        <color theme="1"/>
        <rFont val="UD デジタル 教科書体 N-B"/>
        <family val="1"/>
        <charset val="128"/>
      </rPr>
      <t>ファシリテーター5名　350,000円
舞台監督　140,000円　ピアニスト　140,000</t>
    </r>
    <r>
      <rPr>
        <sz val="8"/>
        <color theme="0" tint="-0.499984740745262"/>
        <rFont val="UD デジタル 教科書体 N-B"/>
        <family val="1"/>
        <charset val="128"/>
      </rPr>
      <t>円</t>
    </r>
    <rPh sb="39" eb="40">
      <t>メイ</t>
    </rPh>
    <rPh sb="48" eb="49">
      <t>エン</t>
    </rPh>
    <rPh sb="50" eb="54">
      <t>ブタイカントク</t>
    </rPh>
    <rPh sb="62" eb="63">
      <t>エン</t>
    </rPh>
    <rPh sb="77" eb="78">
      <t>エン</t>
    </rPh>
    <phoneticPr fontId="1"/>
  </si>
  <si>
    <r>
      <t xml:space="preserve">料金が一般に公開されているもの、印刷業者等に発注するもの
</t>
    </r>
    <r>
      <rPr>
        <sz val="8"/>
        <color theme="1"/>
        <rFont val="UD デジタル 教科書体 N-B"/>
        <family val="1"/>
        <charset val="128"/>
      </rPr>
      <t>（株）○○デザイン　59,800円</t>
    </r>
    <rPh sb="29" eb="32">
      <t>カブ</t>
    </rPh>
    <rPh sb="45" eb="46">
      <t>エン</t>
    </rPh>
    <phoneticPr fontId="1"/>
  </si>
  <si>
    <r>
      <t xml:space="preserve">準備から撤去までの連続する期間に、準備や運営のための業者等に支払うもの
</t>
    </r>
    <r>
      <rPr>
        <sz val="8"/>
        <color theme="1"/>
        <rFont val="UD デジタル 教科書体 N-B"/>
        <family val="1"/>
        <charset val="128"/>
      </rPr>
      <t>（株）○○舞台業　務委託料　66,000円</t>
    </r>
    <rPh sb="36" eb="39">
      <t>カブ</t>
    </rPh>
    <rPh sb="41" eb="43">
      <t>ブタイ</t>
    </rPh>
    <rPh sb="43" eb="44">
      <t>ギョウ</t>
    </rPh>
    <rPh sb="45" eb="46">
      <t>ツトム</t>
    </rPh>
    <rPh sb="46" eb="48">
      <t>イタク</t>
    </rPh>
    <rPh sb="48" eb="49">
      <t>リョウ</t>
    </rPh>
    <rPh sb="56" eb="57">
      <t>エン</t>
    </rPh>
    <phoneticPr fontId="1"/>
  </si>
  <si>
    <r>
      <t xml:space="preserve">楽器借用料、楽譜借料料、作品借用料、著作権使用料、機材レンタル代など
</t>
    </r>
    <r>
      <rPr>
        <sz val="8"/>
        <color theme="1"/>
        <rFont val="UD デジタル 教科書体 N-B"/>
        <family val="1"/>
        <charset val="128"/>
      </rPr>
      <t>（株）○○舞台　機材レンタル　228,000円</t>
    </r>
    <rPh sb="35" eb="38">
      <t>カブ</t>
    </rPh>
    <rPh sb="40" eb="42">
      <t>ブタイ</t>
    </rPh>
    <rPh sb="43" eb="45">
      <t>キザイ</t>
    </rPh>
    <rPh sb="57" eb="58">
      <t>エン</t>
    </rPh>
    <phoneticPr fontId="1"/>
  </si>
  <si>
    <r>
      <t xml:space="preserve">新聞、雑誌、ウェブ等の広告掲載料（チラシ、案内状等の郵送料は含まない）
</t>
    </r>
    <r>
      <rPr>
        <sz val="8"/>
        <color theme="1"/>
        <rFont val="UD デジタル 教科書体 N-B"/>
        <family val="1"/>
        <charset val="128"/>
      </rPr>
      <t>○○マガジン掲載料　25,000円</t>
    </r>
    <rPh sb="0" eb="2">
      <t>シンブン</t>
    </rPh>
    <rPh sb="3" eb="5">
      <t>ザッシ</t>
    </rPh>
    <rPh sb="9" eb="10">
      <t>トウ</t>
    </rPh>
    <rPh sb="11" eb="13">
      <t>コウコク</t>
    </rPh>
    <rPh sb="13" eb="16">
      <t>ケイサイリョウ</t>
    </rPh>
    <rPh sb="21" eb="24">
      <t>アンナイジョウ</t>
    </rPh>
    <rPh sb="24" eb="25">
      <t>トウ</t>
    </rPh>
    <rPh sb="26" eb="29">
      <t>ユウソウリョウ</t>
    </rPh>
    <rPh sb="30" eb="31">
      <t>フク</t>
    </rPh>
    <rPh sb="42" eb="45">
      <t>ケイサイリョウ</t>
    </rPh>
    <rPh sb="52" eb="53">
      <t>エン</t>
    </rPh>
    <phoneticPr fontId="1"/>
  </si>
  <si>
    <r>
      <t xml:space="preserve">活動当日に従事するスタッフ等に係る保険料、作品や作品の運搬に係る保険料
</t>
    </r>
    <r>
      <rPr>
        <sz val="8"/>
        <color theme="1"/>
        <rFont val="UD デジタル 教科書体 N-B"/>
        <family val="1"/>
        <charset val="128"/>
      </rPr>
      <t>ボランティア保険300円×20名</t>
    </r>
    <rPh sb="0" eb="2">
      <t>カツドウ</t>
    </rPh>
    <rPh sb="2" eb="4">
      <t>トウジツ</t>
    </rPh>
    <rPh sb="5" eb="7">
      <t>ジュウジ</t>
    </rPh>
    <rPh sb="13" eb="14">
      <t>トウ</t>
    </rPh>
    <rPh sb="15" eb="16">
      <t>カカ</t>
    </rPh>
    <rPh sb="17" eb="20">
      <t>ホケンリョウ</t>
    </rPh>
    <rPh sb="21" eb="23">
      <t>サクヒン</t>
    </rPh>
    <rPh sb="24" eb="26">
      <t>サクヒン</t>
    </rPh>
    <rPh sb="27" eb="29">
      <t>ウンパン</t>
    </rPh>
    <rPh sb="30" eb="31">
      <t>カカ</t>
    </rPh>
    <rPh sb="32" eb="35">
      <t>ホケンリョウ</t>
    </rPh>
    <rPh sb="42" eb="44">
      <t>ホケン</t>
    </rPh>
    <rPh sb="47" eb="48">
      <t>エン</t>
    </rPh>
    <rPh sb="51" eb="52">
      <t>メイ</t>
    </rPh>
    <phoneticPr fontId="1"/>
  </si>
  <si>
    <t>木材　17,800円　塗料980円×6色＝5,880円　コピー用紙（1,000枚）1,300円　受付用消耗品3,780円</t>
    <rPh sb="0" eb="2">
      <t>モクザイ</t>
    </rPh>
    <rPh sb="9" eb="10">
      <t>エン</t>
    </rPh>
    <rPh sb="11" eb="13">
      <t>トリョウ</t>
    </rPh>
    <rPh sb="16" eb="17">
      <t>エン</t>
    </rPh>
    <rPh sb="19" eb="20">
      <t>ショク</t>
    </rPh>
    <rPh sb="26" eb="27">
      <t>エン</t>
    </rPh>
    <rPh sb="31" eb="33">
      <t>ヨウシ</t>
    </rPh>
    <rPh sb="39" eb="40">
      <t>マイ</t>
    </rPh>
    <rPh sb="46" eb="47">
      <t>エン</t>
    </rPh>
    <rPh sb="48" eb="50">
      <t>ウケツケ</t>
    </rPh>
    <rPh sb="50" eb="51">
      <t>ヨウ</t>
    </rPh>
    <rPh sb="51" eb="54">
      <t>ショウモウヒン</t>
    </rPh>
    <rPh sb="59" eb="60">
      <t>エン</t>
    </rPh>
    <phoneticPr fontId="1"/>
  </si>
  <si>
    <r>
      <t xml:space="preserve">入場料、受講料、制作物販売収入等
</t>
    </r>
    <r>
      <rPr>
        <sz val="8"/>
        <color theme="1"/>
        <rFont val="UD デジタル 教科書体 N-B"/>
        <family val="1"/>
        <charset val="128"/>
      </rPr>
      <t>3,500×22名</t>
    </r>
    <rPh sb="0" eb="3">
      <t>ニュウジョウリョウ</t>
    </rPh>
    <rPh sb="4" eb="7">
      <t>ジュコウリョウ</t>
    </rPh>
    <rPh sb="8" eb="11">
      <t>セイサクブツ</t>
    </rPh>
    <rPh sb="11" eb="13">
      <t>ハンバイ</t>
    </rPh>
    <rPh sb="13" eb="15">
      <t>シュウニュウ</t>
    </rPh>
    <rPh sb="15" eb="16">
      <t>トウ</t>
    </rPh>
    <rPh sb="25" eb="26">
      <t>メイ</t>
    </rPh>
    <phoneticPr fontId="1"/>
  </si>
  <si>
    <r>
      <t xml:space="preserve">印刷物等の広告で得る収入
</t>
    </r>
    <r>
      <rPr>
        <sz val="8"/>
        <color theme="1"/>
        <rFont val="UD デジタル 教科書体 N-B"/>
        <family val="1"/>
        <charset val="128"/>
      </rPr>
      <t>5,000円×13社</t>
    </r>
    <rPh sb="0" eb="3">
      <t>インサツブツ</t>
    </rPh>
    <rPh sb="3" eb="4">
      <t>トウ</t>
    </rPh>
    <rPh sb="5" eb="7">
      <t>コウコク</t>
    </rPh>
    <rPh sb="8" eb="9">
      <t>エ</t>
    </rPh>
    <rPh sb="10" eb="12">
      <t>シュウニュウ</t>
    </rPh>
    <rPh sb="18" eb="19">
      <t>エン</t>
    </rPh>
    <rPh sb="22" eb="23">
      <t>シャ</t>
    </rPh>
    <phoneticPr fontId="1"/>
  </si>
  <si>
    <r>
      <t xml:space="preserve">当財団以外の助成金、ご祝儀、寄付、協賛金等
</t>
    </r>
    <r>
      <rPr>
        <sz val="8"/>
        <color theme="1"/>
        <rFont val="UD デジタル 教科書体 N-B"/>
        <family val="1"/>
        <charset val="128"/>
      </rPr>
      <t>○○文化事業団　100,000円
○○文化振興会　200,000円</t>
    </r>
    <rPh sb="0" eb="1">
      <t>トウ</t>
    </rPh>
    <rPh sb="1" eb="3">
      <t>ザイダン</t>
    </rPh>
    <rPh sb="3" eb="5">
      <t>イガイ</t>
    </rPh>
    <rPh sb="6" eb="9">
      <t>ジョセイキン</t>
    </rPh>
    <rPh sb="11" eb="13">
      <t>シュウギ</t>
    </rPh>
    <rPh sb="14" eb="16">
      <t>キフ</t>
    </rPh>
    <rPh sb="17" eb="20">
      <t>キョウサンキン</t>
    </rPh>
    <rPh sb="20" eb="21">
      <t>トウ</t>
    </rPh>
    <rPh sb="24" eb="26">
      <t>ブンカ</t>
    </rPh>
    <rPh sb="26" eb="29">
      <t>ジギョウダン</t>
    </rPh>
    <rPh sb="37" eb="38">
      <t>エン</t>
    </rPh>
    <rPh sb="41" eb="43">
      <t>ブンカ</t>
    </rPh>
    <rPh sb="43" eb="46">
      <t>シンコウカイ</t>
    </rPh>
    <rPh sb="54" eb="5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</si>
</sst>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収支差額&quot;#,##0&quot;)&quot;;&quot;(収支差額&quot;&quot;△ &quot;#,##0&quot;)&quot;"/>
    <numFmt numFmtId="177" formatCode="#,##0;&quot;△ &quot;#,##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8"/>
      <color theme="0" tint="-0.499984740745262"/>
      <name val="UD デジタル 教科書体 N-B"/>
      <family val="1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quotePrefix="1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176" fontId="2" fillId="0" borderId="2" xfId="0" applyNumberFormat="1" applyFont="1" applyBorder="1" applyAlignment="1">
      <alignment horizontal="left" vertical="center" wrapText="1"/>
    </xf>
    <xf numFmtId="38" fontId="2" fillId="0" borderId="0" xfId="5" applyFont="1" applyAlignment="1">
      <alignment vertical="center" wrapText="1"/>
    </xf>
    <xf numFmtId="38" fontId="2" fillId="2" borderId="7" xfId="5" applyFont="1" applyFill="1" applyBorder="1" applyAlignment="1">
      <alignment horizontal="center" vertical="center" wrapText="1"/>
    </xf>
    <xf numFmtId="38" fontId="3" fillId="2" borderId="12" xfId="5" applyFont="1" applyFill="1" applyBorder="1" applyAlignment="1">
      <alignment horizontal="center" vertical="center" wrapText="1"/>
    </xf>
    <xf numFmtId="38" fontId="2" fillId="2" borderId="21" xfId="5" applyFont="1" applyFill="1" applyBorder="1" applyAlignment="1">
      <alignment horizontal="center" vertical="center" wrapText="1"/>
    </xf>
    <xf numFmtId="38" fontId="2" fillId="0" borderId="14" xfId="5" applyFont="1" applyBorder="1" applyAlignment="1" applyProtection="1">
      <alignment vertical="center" wrapText="1"/>
      <protection locked="0"/>
    </xf>
    <xf numFmtId="38" fontId="2" fillId="0" borderId="15" xfId="5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quotePrefix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38" fontId="2" fillId="0" borderId="16" xfId="5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0" xfId="0" quotePrefix="1" applyFont="1" applyBorder="1" applyAlignment="1" applyProtection="1">
      <alignment vertical="center" wrapText="1"/>
      <protection locked="0"/>
    </xf>
    <xf numFmtId="38" fontId="2" fillId="3" borderId="17" xfId="5" applyFont="1" applyFill="1" applyBorder="1" applyAlignment="1">
      <alignment vertical="center" wrapText="1"/>
    </xf>
    <xf numFmtId="38" fontId="2" fillId="3" borderId="9" xfId="5" applyFont="1" applyFill="1" applyBorder="1" applyAlignment="1">
      <alignment vertical="center" wrapText="1"/>
    </xf>
    <xf numFmtId="38" fontId="2" fillId="3" borderId="15" xfId="5" applyFont="1" applyFill="1" applyBorder="1" applyAlignment="1">
      <alignment vertical="center" wrapText="1"/>
    </xf>
    <xf numFmtId="38" fontId="2" fillId="3" borderId="1" xfId="5" applyFont="1" applyFill="1" applyBorder="1" applyAlignment="1">
      <alignment vertical="center" wrapText="1"/>
    </xf>
    <xf numFmtId="38" fontId="2" fillId="3" borderId="6" xfId="5" applyFont="1" applyFill="1" applyBorder="1" applyAlignment="1">
      <alignment vertical="center" wrapText="1"/>
    </xf>
    <xf numFmtId="38" fontId="2" fillId="3" borderId="3" xfId="5" applyFont="1" applyFill="1" applyBorder="1" applyAlignment="1">
      <alignment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38" fontId="2" fillId="3" borderId="16" xfId="5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177" fontId="2" fillId="0" borderId="14" xfId="5" applyNumberFormat="1" applyFont="1" applyBorder="1" applyAlignment="1">
      <alignment vertical="center" wrapText="1"/>
    </xf>
    <xf numFmtId="177" fontId="2" fillId="0" borderId="3" xfId="5" applyNumberFormat="1" applyFont="1" applyBorder="1" applyAlignment="1">
      <alignment vertical="center" wrapText="1"/>
    </xf>
    <xf numFmtId="177" fontId="2" fillId="0" borderId="15" xfId="5" applyNumberFormat="1" applyFont="1" applyBorder="1" applyAlignment="1">
      <alignment vertical="center" wrapText="1"/>
    </xf>
    <xf numFmtId="177" fontId="2" fillId="0" borderId="1" xfId="5" applyNumberFormat="1" applyFont="1" applyBorder="1" applyAlignment="1">
      <alignment vertical="center" wrapText="1"/>
    </xf>
    <xf numFmtId="177" fontId="2" fillId="0" borderId="16" xfId="5" applyNumberFormat="1" applyFont="1" applyBorder="1" applyAlignment="1">
      <alignment vertical="center" wrapText="1"/>
    </xf>
    <xf numFmtId="177" fontId="2" fillId="0" borderId="6" xfId="5" applyNumberFormat="1" applyFont="1" applyBorder="1" applyAlignment="1">
      <alignment vertical="center" wrapText="1"/>
    </xf>
    <xf numFmtId="177" fontId="2" fillId="0" borderId="17" xfId="5" applyNumberFormat="1" applyFont="1" applyBorder="1" applyAlignment="1">
      <alignment vertical="center" wrapText="1"/>
    </xf>
    <xf numFmtId="177" fontId="2" fillId="0" borderId="9" xfId="5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0" fillId="0" borderId="20" xfId="0" applyBorder="1" applyAlignment="1">
      <alignment vertical="center" textRotation="255" wrapText="1"/>
    </xf>
  </cellXfs>
  <cellStyles count="6">
    <cellStyle name="桁区切り" xfId="5" builtinId="6"/>
    <cellStyle name="桁区切り 2" xfId="2" xr:uid="{4A9D9462-7798-48F1-BDCA-6CE6BB759DB7}"/>
    <cellStyle name="桁区切り 3" xfId="4" xr:uid="{99504D61-46B4-447C-B19C-27300C0B86E4}"/>
    <cellStyle name="標準" xfId="0" builtinId="0"/>
    <cellStyle name="標準 2" xfId="1" xr:uid="{8C7B6871-F1BB-4002-99B8-AFC99915D269}"/>
    <cellStyle name="標準 3" xfId="3" xr:uid="{851E77DE-D09D-42D4-B756-B5ADFFE9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E8B1-0072-4AE0-AE63-24C12BD30EBE}">
  <dimension ref="A1:F21"/>
  <sheetViews>
    <sheetView tabSelected="1" zoomScaleNormal="100" workbookViewId="0">
      <selection activeCell="C6" sqref="C6"/>
    </sheetView>
  </sheetViews>
  <sheetFormatPr defaultColWidth="9" defaultRowHeight="15"/>
  <cols>
    <col min="1" max="1" width="3.125" style="1" customWidth="1"/>
    <col min="2" max="2" width="17.625" style="1" customWidth="1"/>
    <col min="3" max="5" width="11.625" style="20" customWidth="1"/>
    <col min="6" max="6" width="27.25" style="1" customWidth="1"/>
    <col min="7" max="16384" width="9" style="1"/>
  </cols>
  <sheetData>
    <row r="1" spans="1:6" ht="18" customHeight="1" thickBot="1">
      <c r="A1" s="52" t="s">
        <v>24</v>
      </c>
      <c r="B1" s="52"/>
      <c r="C1" s="52"/>
      <c r="D1" s="52"/>
      <c r="E1" s="52"/>
      <c r="F1" s="52"/>
    </row>
    <row r="2" spans="1:6" ht="23.25" customHeight="1" thickBot="1">
      <c r="E2" s="21" t="s">
        <v>1</v>
      </c>
      <c r="F2" s="43"/>
    </row>
    <row r="3" spans="1:6" ht="27" thickBot="1">
      <c r="A3" s="13"/>
      <c r="B3" s="8" t="s">
        <v>0</v>
      </c>
      <c r="C3" s="22" t="s">
        <v>25</v>
      </c>
      <c r="D3" s="23" t="s">
        <v>26</v>
      </c>
      <c r="E3" s="23" t="s">
        <v>27</v>
      </c>
      <c r="F3" s="7" t="s">
        <v>28</v>
      </c>
    </row>
    <row r="4" spans="1:6" ht="36" customHeight="1">
      <c r="A4" s="53" t="s">
        <v>18</v>
      </c>
      <c r="B4" s="9" t="s">
        <v>2</v>
      </c>
      <c r="C4" s="24"/>
      <c r="D4" s="24"/>
      <c r="E4" s="40">
        <f>D4-C4</f>
        <v>0</v>
      </c>
      <c r="F4" s="26"/>
    </row>
    <row r="5" spans="1:6" ht="36" customHeight="1">
      <c r="A5" s="54"/>
      <c r="B5" s="10" t="s">
        <v>3</v>
      </c>
      <c r="C5" s="25"/>
      <c r="D5" s="25"/>
      <c r="E5" s="38">
        <f t="shared" ref="E5:E7" si="0">D5-C5</f>
        <v>0</v>
      </c>
      <c r="F5" s="27"/>
    </row>
    <row r="6" spans="1:6" ht="36" customHeight="1">
      <c r="A6" s="54"/>
      <c r="B6" s="10" t="s">
        <v>4</v>
      </c>
      <c r="C6" s="25"/>
      <c r="D6" s="25"/>
      <c r="E6" s="38">
        <f t="shared" si="0"/>
        <v>0</v>
      </c>
      <c r="F6" s="27"/>
    </row>
    <row r="7" spans="1:6" ht="36" customHeight="1">
      <c r="A7" s="54"/>
      <c r="B7" s="10" t="s">
        <v>5</v>
      </c>
      <c r="C7" s="25"/>
      <c r="D7" s="25"/>
      <c r="E7" s="38">
        <f t="shared" si="0"/>
        <v>0</v>
      </c>
      <c r="F7" s="27"/>
    </row>
    <row r="8" spans="1:6" ht="36" customHeight="1">
      <c r="A8" s="54"/>
      <c r="B8" s="10" t="s">
        <v>10</v>
      </c>
      <c r="C8" s="37">
        <f>C4+C5+C6+C7</f>
        <v>0</v>
      </c>
      <c r="D8" s="37">
        <f t="shared" ref="D8:E8" si="1">D4+D5+D6+D7</f>
        <v>0</v>
      </c>
      <c r="E8" s="37">
        <f t="shared" si="1"/>
        <v>0</v>
      </c>
      <c r="F8" s="41">
        <f>D8-D21</f>
        <v>0</v>
      </c>
    </row>
    <row r="9" spans="1:6" ht="36" customHeight="1">
      <c r="A9" s="54"/>
      <c r="B9" s="10" t="s">
        <v>11</v>
      </c>
      <c r="C9" s="37">
        <f>C21-C8-C10</f>
        <v>0</v>
      </c>
      <c r="D9" s="37">
        <f>D21-D8-D10</f>
        <v>0</v>
      </c>
      <c r="E9" s="38">
        <f>D9-C9</f>
        <v>0</v>
      </c>
      <c r="F9" s="28"/>
    </row>
    <row r="10" spans="1:6" ht="36" customHeight="1" thickBot="1">
      <c r="A10" s="54"/>
      <c r="B10" s="11" t="s">
        <v>12</v>
      </c>
      <c r="C10" s="30"/>
      <c r="D10" s="42" cm="1">
        <f t="array" ref="D10">IF(F8&gt;-200000,0,_xlfn.IFS(1000000&lt;=D19,150000,500000&lt;=D19,100000,D19&lt;500000,70000))</f>
        <v>0</v>
      </c>
      <c r="E10" s="39">
        <f>D10-C10</f>
        <v>0</v>
      </c>
      <c r="F10" s="29"/>
    </row>
    <row r="11" spans="1:6" ht="36" customHeight="1" thickTop="1" thickBot="1">
      <c r="A11" s="55"/>
      <c r="B11" s="12" t="s">
        <v>13</v>
      </c>
      <c r="C11" s="35">
        <f>C8+C9+C10</f>
        <v>0</v>
      </c>
      <c r="D11" s="35">
        <f>D8+D9+D10</f>
        <v>0</v>
      </c>
      <c r="E11" s="35">
        <f t="shared" ref="E11" si="2">E8+E9+E10</f>
        <v>0</v>
      </c>
      <c r="F11" s="31"/>
    </row>
    <row r="12" spans="1:6" ht="36" customHeight="1">
      <c r="A12" s="56" t="s">
        <v>19</v>
      </c>
      <c r="B12" s="9" t="s">
        <v>6</v>
      </c>
      <c r="C12" s="24"/>
      <c r="D12" s="24"/>
      <c r="E12" s="40">
        <f>D12-C12</f>
        <v>0</v>
      </c>
      <c r="F12" s="26"/>
    </row>
    <row r="13" spans="1:6" ht="36" customHeight="1">
      <c r="A13" s="57"/>
      <c r="B13" s="10" t="s">
        <v>20</v>
      </c>
      <c r="C13" s="25"/>
      <c r="D13" s="25"/>
      <c r="E13" s="40">
        <f t="shared" ref="E13:E20" si="3">D13-C13</f>
        <v>0</v>
      </c>
      <c r="F13" s="32"/>
    </row>
    <row r="14" spans="1:6" ht="36" customHeight="1">
      <c r="A14" s="58"/>
      <c r="B14" s="10" t="s">
        <v>7</v>
      </c>
      <c r="C14" s="25"/>
      <c r="D14" s="25"/>
      <c r="E14" s="40">
        <f t="shared" si="3"/>
        <v>0</v>
      </c>
      <c r="F14" s="27"/>
    </row>
    <row r="15" spans="1:6" ht="36" customHeight="1">
      <c r="A15" s="58"/>
      <c r="B15" s="10" t="s">
        <v>8</v>
      </c>
      <c r="C15" s="25"/>
      <c r="D15" s="25"/>
      <c r="E15" s="40">
        <f t="shared" si="3"/>
        <v>0</v>
      </c>
      <c r="F15" s="27"/>
    </row>
    <row r="16" spans="1:6" ht="36" customHeight="1">
      <c r="A16" s="58"/>
      <c r="B16" s="10" t="s">
        <v>9</v>
      </c>
      <c r="C16" s="25"/>
      <c r="D16" s="25"/>
      <c r="E16" s="40">
        <f t="shared" si="3"/>
        <v>0</v>
      </c>
      <c r="F16" s="33"/>
    </row>
    <row r="17" spans="1:6" ht="36" customHeight="1">
      <c r="A17" s="58"/>
      <c r="B17" s="10" t="s">
        <v>21</v>
      </c>
      <c r="C17" s="25"/>
      <c r="D17" s="25"/>
      <c r="E17" s="40">
        <f t="shared" si="3"/>
        <v>0</v>
      </c>
      <c r="F17" s="33"/>
    </row>
    <row r="18" spans="1:6" ht="36" customHeight="1">
      <c r="A18" s="58"/>
      <c r="B18" s="10" t="s">
        <v>22</v>
      </c>
      <c r="C18" s="25"/>
      <c r="D18" s="25"/>
      <c r="E18" s="40">
        <f t="shared" si="3"/>
        <v>0</v>
      </c>
      <c r="F18" s="33"/>
    </row>
    <row r="19" spans="1:6" ht="36" customHeight="1">
      <c r="A19" s="58"/>
      <c r="B19" s="10" t="s">
        <v>14</v>
      </c>
      <c r="C19" s="37">
        <f>C12+C13+C14+C15+C17+C16+C18</f>
        <v>0</v>
      </c>
      <c r="D19" s="37">
        <f>D12+D13+D14+D15+D17+D16+D18</f>
        <v>0</v>
      </c>
      <c r="E19" s="38">
        <f t="shared" si="3"/>
        <v>0</v>
      </c>
      <c r="F19" s="33"/>
    </row>
    <row r="20" spans="1:6" ht="36" customHeight="1" thickBot="1">
      <c r="A20" s="58"/>
      <c r="B20" s="11" t="s">
        <v>15</v>
      </c>
      <c r="C20" s="30"/>
      <c r="D20" s="30"/>
      <c r="E20" s="39">
        <f t="shared" si="3"/>
        <v>0</v>
      </c>
      <c r="F20" s="29"/>
    </row>
    <row r="21" spans="1:6" ht="36" customHeight="1" thickTop="1" thickBot="1">
      <c r="A21" s="59"/>
      <c r="B21" s="12" t="s">
        <v>17</v>
      </c>
      <c r="C21" s="35">
        <f>C19+C20</f>
        <v>0</v>
      </c>
      <c r="D21" s="35">
        <f>D19+D20</f>
        <v>0</v>
      </c>
      <c r="E21" s="36">
        <f>D21-C21</f>
        <v>0</v>
      </c>
      <c r="F21" s="34"/>
    </row>
  </sheetData>
  <sheetProtection algorithmName="SHA-512" hashValue="IR+rSselt/pzBTQHWgm4XnZHrqWhLMC3gCxzUy8ieDfYCjz2/iD0aeys3cengxouk8sVhQhJQdP9sy2WZoQAXQ==" saltValue="BI106QCyEMsBGrwh5/to7Q==" spinCount="100000" sheet="1" objects="1" scenarios="1"/>
  <mergeCells count="3">
    <mergeCell ref="A1:F1"/>
    <mergeCell ref="A4:A11"/>
    <mergeCell ref="A12:A21"/>
  </mergeCells>
  <phoneticPr fontId="1"/>
  <pageMargins left="0.7" right="0.37" top="0.56999999999999995" bottom="0.4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B6C3-DB32-4B25-8C4C-6C32E9AD346E}">
  <dimension ref="A1:F21"/>
  <sheetViews>
    <sheetView zoomScaleNormal="100" workbookViewId="0">
      <selection activeCell="F14" sqref="F14"/>
    </sheetView>
  </sheetViews>
  <sheetFormatPr defaultColWidth="9" defaultRowHeight="15"/>
  <cols>
    <col min="1" max="1" width="3.125" style="1" customWidth="1"/>
    <col min="2" max="2" width="17.625" style="1" customWidth="1"/>
    <col min="3" max="5" width="11.625" style="20" customWidth="1"/>
    <col min="6" max="6" width="30.875" style="1" customWidth="1"/>
    <col min="7" max="16384" width="9" style="1"/>
  </cols>
  <sheetData>
    <row r="1" spans="1:6" ht="18" customHeight="1" thickBot="1">
      <c r="A1" s="52" t="s">
        <v>24</v>
      </c>
      <c r="B1" s="52"/>
      <c r="C1" s="52"/>
      <c r="D1" s="52"/>
      <c r="E1" s="52"/>
      <c r="F1" s="52"/>
    </row>
    <row r="2" spans="1:6" ht="23.25" customHeight="1" thickBot="1">
      <c r="E2" s="21" t="s">
        <v>1</v>
      </c>
      <c r="F2" s="4" t="s">
        <v>29</v>
      </c>
    </row>
    <row r="3" spans="1:6" ht="27" thickBot="1">
      <c r="A3" s="13"/>
      <c r="B3" s="8" t="s">
        <v>0</v>
      </c>
      <c r="C3" s="22" t="s">
        <v>25</v>
      </c>
      <c r="D3" s="23" t="s">
        <v>26</v>
      </c>
      <c r="E3" s="23" t="s">
        <v>27</v>
      </c>
      <c r="F3" s="7" t="s">
        <v>28</v>
      </c>
    </row>
    <row r="4" spans="1:6" ht="36" customHeight="1">
      <c r="A4" s="53" t="s">
        <v>18</v>
      </c>
      <c r="B4" s="9" t="s">
        <v>2</v>
      </c>
      <c r="C4" s="44">
        <v>105000</v>
      </c>
      <c r="D4" s="44">
        <v>77000</v>
      </c>
      <c r="E4" s="45">
        <f>D4-C4</f>
        <v>-28000</v>
      </c>
      <c r="F4" s="14" t="s">
        <v>38</v>
      </c>
    </row>
    <row r="5" spans="1:6" ht="36" customHeight="1">
      <c r="A5" s="54"/>
      <c r="B5" s="10" t="s">
        <v>3</v>
      </c>
      <c r="C5" s="46">
        <v>50000</v>
      </c>
      <c r="D5" s="46">
        <v>65000</v>
      </c>
      <c r="E5" s="47">
        <f t="shared" ref="E5:E7" si="0">D5-C5</f>
        <v>15000</v>
      </c>
      <c r="F5" s="15" t="s">
        <v>39</v>
      </c>
    </row>
    <row r="6" spans="1:6" ht="36" customHeight="1">
      <c r="A6" s="54"/>
      <c r="B6" s="10" t="s">
        <v>4</v>
      </c>
      <c r="C6" s="46">
        <v>0</v>
      </c>
      <c r="D6" s="46">
        <v>0</v>
      </c>
      <c r="E6" s="47">
        <f t="shared" si="0"/>
        <v>0</v>
      </c>
      <c r="F6" s="15" t="s">
        <v>23</v>
      </c>
    </row>
    <row r="7" spans="1:6" ht="36" customHeight="1">
      <c r="A7" s="54"/>
      <c r="B7" s="10" t="s">
        <v>5</v>
      </c>
      <c r="C7" s="46">
        <v>300000</v>
      </c>
      <c r="D7" s="46">
        <v>300000</v>
      </c>
      <c r="E7" s="47">
        <f t="shared" si="0"/>
        <v>0</v>
      </c>
      <c r="F7" s="15" t="s">
        <v>40</v>
      </c>
    </row>
    <row r="8" spans="1:6" ht="36" customHeight="1">
      <c r="A8" s="54"/>
      <c r="B8" s="10" t="s">
        <v>10</v>
      </c>
      <c r="C8" s="46">
        <f>C4+C5+C6+C7</f>
        <v>455000</v>
      </c>
      <c r="D8" s="46">
        <f t="shared" ref="D8:E8" si="1">D4+D5+D6+D7</f>
        <v>442000</v>
      </c>
      <c r="E8" s="46">
        <f t="shared" si="1"/>
        <v>-13000</v>
      </c>
      <c r="F8" s="19">
        <f>D8-D21</f>
        <v>-776560</v>
      </c>
    </row>
    <row r="9" spans="1:6" ht="36" customHeight="1">
      <c r="A9" s="54"/>
      <c r="B9" s="10" t="s">
        <v>11</v>
      </c>
      <c r="C9" s="46">
        <f>C21-C8-C10</f>
        <v>687000</v>
      </c>
      <c r="D9" s="46">
        <f>D21-D8-D10</f>
        <v>626560</v>
      </c>
      <c r="E9" s="47">
        <f>D9-C9</f>
        <v>-60440</v>
      </c>
      <c r="F9" s="17" t="s">
        <v>16</v>
      </c>
    </row>
    <row r="10" spans="1:6" ht="36" customHeight="1" thickBot="1">
      <c r="A10" s="54"/>
      <c r="B10" s="11" t="s">
        <v>12</v>
      </c>
      <c r="C10" s="48">
        <v>150000</v>
      </c>
      <c r="D10" s="48" cm="1">
        <f t="array" ref="D10">IF(F8&gt;-200000,0,_xlfn.IFS(1000000&lt;=D19,150000,500000&lt;=D19,100000,D19&lt;500000,70000))</f>
        <v>150000</v>
      </c>
      <c r="E10" s="49">
        <f>D10-C10</f>
        <v>0</v>
      </c>
      <c r="F10" s="3"/>
    </row>
    <row r="11" spans="1:6" ht="36" customHeight="1" thickTop="1" thickBot="1">
      <c r="A11" s="55"/>
      <c r="B11" s="12" t="s">
        <v>13</v>
      </c>
      <c r="C11" s="50">
        <f>C8+C9+C10</f>
        <v>1292000</v>
      </c>
      <c r="D11" s="50">
        <f>D8+D9+D10</f>
        <v>1218560</v>
      </c>
      <c r="E11" s="50">
        <f t="shared" ref="E11" si="2">E8+E9+E10</f>
        <v>-73440</v>
      </c>
      <c r="F11" s="5"/>
    </row>
    <row r="12" spans="1:6" ht="36" customHeight="1">
      <c r="A12" s="56" t="s">
        <v>19</v>
      </c>
      <c r="B12" s="9" t="s">
        <v>6</v>
      </c>
      <c r="C12" s="44">
        <v>210000</v>
      </c>
      <c r="D12" s="44">
        <v>175000</v>
      </c>
      <c r="E12" s="45">
        <f>D12-C12</f>
        <v>-35000</v>
      </c>
      <c r="F12" s="14" t="s">
        <v>30</v>
      </c>
    </row>
    <row r="13" spans="1:6" ht="47.25" customHeight="1">
      <c r="A13" s="57"/>
      <c r="B13" s="10" t="s">
        <v>20</v>
      </c>
      <c r="C13" s="46">
        <v>630000</v>
      </c>
      <c r="D13" s="46">
        <v>630000</v>
      </c>
      <c r="E13" s="45">
        <f t="shared" ref="E13:E20" si="3">D13-C13</f>
        <v>0</v>
      </c>
      <c r="F13" s="18" t="s">
        <v>31</v>
      </c>
    </row>
    <row r="14" spans="1:6" ht="36" customHeight="1">
      <c r="A14" s="58"/>
      <c r="B14" s="10" t="s">
        <v>7</v>
      </c>
      <c r="C14" s="46">
        <v>70000</v>
      </c>
      <c r="D14" s="46">
        <v>66000</v>
      </c>
      <c r="E14" s="45">
        <f t="shared" si="3"/>
        <v>-4000</v>
      </c>
      <c r="F14" s="15" t="s">
        <v>33</v>
      </c>
    </row>
    <row r="15" spans="1:6" ht="36" customHeight="1">
      <c r="A15" s="58"/>
      <c r="B15" s="10" t="s">
        <v>8</v>
      </c>
      <c r="C15" s="46">
        <v>60000</v>
      </c>
      <c r="D15" s="46">
        <v>59800</v>
      </c>
      <c r="E15" s="45">
        <f t="shared" si="3"/>
        <v>-200</v>
      </c>
      <c r="F15" s="15" t="s">
        <v>32</v>
      </c>
    </row>
    <row r="16" spans="1:6" ht="36" customHeight="1">
      <c r="A16" s="58"/>
      <c r="B16" s="10" t="s">
        <v>9</v>
      </c>
      <c r="C16" s="46">
        <v>250000</v>
      </c>
      <c r="D16" s="46">
        <v>228000</v>
      </c>
      <c r="E16" s="45">
        <f t="shared" si="3"/>
        <v>-22000</v>
      </c>
      <c r="F16" s="16" t="s">
        <v>34</v>
      </c>
    </row>
    <row r="17" spans="1:6" ht="36" customHeight="1">
      <c r="A17" s="58"/>
      <c r="B17" s="10" t="s">
        <v>21</v>
      </c>
      <c r="C17" s="46">
        <v>30000</v>
      </c>
      <c r="D17" s="46">
        <v>25000</v>
      </c>
      <c r="E17" s="45">
        <f t="shared" si="3"/>
        <v>-5000</v>
      </c>
      <c r="F17" s="16" t="s">
        <v>35</v>
      </c>
    </row>
    <row r="18" spans="1:6" ht="36" customHeight="1">
      <c r="A18" s="58"/>
      <c r="B18" s="10" t="s">
        <v>22</v>
      </c>
      <c r="C18" s="46">
        <v>6000</v>
      </c>
      <c r="D18" s="46">
        <v>6000</v>
      </c>
      <c r="E18" s="45">
        <f t="shared" si="3"/>
        <v>0</v>
      </c>
      <c r="F18" s="16" t="s">
        <v>36</v>
      </c>
    </row>
    <row r="19" spans="1:6" ht="36" customHeight="1">
      <c r="A19" s="58"/>
      <c r="B19" s="10" t="s">
        <v>14</v>
      </c>
      <c r="C19" s="46">
        <f>C12+C13+C14+C15+C17+C16+C18</f>
        <v>1256000</v>
      </c>
      <c r="D19" s="46">
        <f>D12+D13+D14+D15+D17+D16+D18</f>
        <v>1189800</v>
      </c>
      <c r="E19" s="47">
        <f>D19-C19</f>
        <v>-66200</v>
      </c>
      <c r="F19" s="2"/>
    </row>
    <row r="20" spans="1:6" ht="36" customHeight="1" thickBot="1">
      <c r="A20" s="58"/>
      <c r="B20" s="11" t="s">
        <v>15</v>
      </c>
      <c r="C20" s="48">
        <v>36000</v>
      </c>
      <c r="D20" s="48">
        <v>28760</v>
      </c>
      <c r="E20" s="49">
        <f t="shared" si="3"/>
        <v>-7240</v>
      </c>
      <c r="F20" s="3" t="s">
        <v>37</v>
      </c>
    </row>
    <row r="21" spans="1:6" ht="36" customHeight="1" thickTop="1" thickBot="1">
      <c r="A21" s="59"/>
      <c r="B21" s="12" t="s">
        <v>17</v>
      </c>
      <c r="C21" s="50">
        <f>C19+C20</f>
        <v>1292000</v>
      </c>
      <c r="D21" s="50">
        <f>D19+D20</f>
        <v>1218560</v>
      </c>
      <c r="E21" s="51">
        <f>D21-C21</f>
        <v>-73440</v>
      </c>
      <c r="F21" s="6"/>
    </row>
  </sheetData>
  <mergeCells count="3">
    <mergeCell ref="A1:F1"/>
    <mergeCell ref="A4:A11"/>
    <mergeCell ref="A12:A21"/>
  </mergeCells>
  <phoneticPr fontId="1"/>
  <pageMargins left="0.46" right="0.37" top="0.56999999999999995" bottom="0.4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地域力向上支援事業 </vt:lpstr>
      <vt:lpstr>地域力向上支援事業 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kenmin11</dc:creator>
  <cp:lastModifiedBy>kenmin11</cp:lastModifiedBy>
  <cp:lastPrinted>2025-01-22T02:04:27Z</cp:lastPrinted>
  <dcterms:created xsi:type="dcterms:W3CDTF">2015-06-05T18:19:34Z</dcterms:created>
  <dcterms:modified xsi:type="dcterms:W3CDTF">2025-02-15T04:03:20Z</dcterms:modified>
</cp:coreProperties>
</file>